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10.109.133.1\女性活躍支援担当\令和７年度（2025年度）\01-02_働く女性のウェルネス向上事業\07-03_はたらくネット（奨励金関連）ーーーーーーーーーーーーーーーーーーーーーーーーーーーーーーーー\06_はたらくネット（ローマ字表記）\02_実績報告\"/>
    </mc:Choice>
  </mc:AlternateContent>
  <xr:revisionPtr revIDLastSave="0" documentId="13_ncr:1_{7E0A640F-CA74-4C08-8B40-41919E84A549}" xr6:coauthVersionLast="47" xr6:coauthVersionMax="47" xr10:uidLastSave="{00000000-0000-0000-0000-000000000000}"/>
  <bookViews>
    <workbookView xWindow="-108" yWindow="-108" windowWidth="23256" windowHeight="12456" activeTab="3" xr2:uid="{00000000-000D-0000-FFFF-FFFF00000000}"/>
  </bookViews>
  <sheets>
    <sheet name="【はじめに】" sheetId="5" r:id="rId1"/>
    <sheet name="回答票（見本）" sheetId="3" r:id="rId2"/>
    <sheet name="集計作業用" sheetId="4" r:id="rId3"/>
    <sheet name="（様式）社内意向調査集計結果★要提出" sheetId="1" r:id="rId4"/>
  </sheets>
  <definedNames>
    <definedName name="_xlnm._FilterDatabase" localSheetId="2" hidden="1">集計作業用!$A$3:$BH$33</definedName>
    <definedName name="OLE_LINK2" localSheetId="3">'（様式）社内意向調査集計結果★要提出'!$E$35</definedName>
    <definedName name="_xlnm.Print_Area" localSheetId="3">'（様式）社内意向調査集計結果★要提出'!$A$1:$M$216</definedName>
    <definedName name="_xlnm.Print_Area" localSheetId="1">'回答票（見本）'!$A$1:$F$62</definedName>
    <definedName name="_xlnm.Print_Titles" localSheetId="3">'（様式）社内意向調査集計結果★要提出'!$8:$8</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3" i="1" l="1"/>
  <c r="N73" i="1"/>
  <c r="N67" i="1"/>
  <c r="N60" i="1"/>
  <c r="N29" i="1"/>
  <c r="N22" i="1"/>
  <c r="M27" i="1"/>
  <c r="M26" i="1"/>
  <c r="M12" i="1"/>
  <c r="M13" i="1"/>
  <c r="M14" i="1"/>
  <c r="M15" i="1"/>
  <c r="M16" i="1"/>
  <c r="M17" i="1"/>
  <c r="M18" i="1"/>
  <c r="M19" i="1"/>
  <c r="M20" i="1"/>
  <c r="M21" i="1"/>
  <c r="E6" i="1"/>
  <c r="N19" i="4" l="1"/>
  <c r="G40" i="4" l="1"/>
  <c r="E41" i="4"/>
  <c r="D40" i="4"/>
  <c r="E40" i="4" l="1"/>
  <c r="F40" i="4"/>
  <c r="H40" i="4"/>
  <c r="F41" i="4"/>
  <c r="G41" i="4"/>
  <c r="H41" i="4"/>
  <c r="D41" i="4"/>
  <c r="H39" i="4" l="1"/>
  <c r="H42" i="4"/>
  <c r="I39" i="4"/>
  <c r="I40" i="4"/>
  <c r="I41" i="4"/>
  <c r="C39" i="4"/>
  <c r="C40" i="4"/>
  <c r="C41" i="4"/>
  <c r="D39" i="4"/>
  <c r="D42" i="4"/>
  <c r="M43" i="1" l="1"/>
  <c r="E39" i="4"/>
  <c r="M42" i="1" s="1"/>
  <c r="BG44" i="4"/>
  <c r="L197" i="1" s="1"/>
  <c r="BG43" i="4"/>
  <c r="L196" i="1" s="1"/>
  <c r="BG42" i="4"/>
  <c r="L195" i="1" s="1"/>
  <c r="BG41" i="4"/>
  <c r="L194" i="1" s="1"/>
  <c r="BG40" i="4"/>
  <c r="L193" i="1" s="1"/>
  <c r="BG39" i="4"/>
  <c r="BG45" i="4" s="1"/>
  <c r="L198" i="1" s="1"/>
  <c r="AY41" i="4"/>
  <c r="L173" i="1" s="1"/>
  <c r="AY40" i="4"/>
  <c r="L172" i="1" s="1"/>
  <c r="BE39" i="4"/>
  <c r="L184" i="1" s="1"/>
  <c r="BD39" i="4"/>
  <c r="L183" i="1" s="1"/>
  <c r="BC39" i="4"/>
  <c r="L182" i="1" s="1"/>
  <c r="BB39" i="4"/>
  <c r="L181" i="1" s="1"/>
  <c r="BA39" i="4"/>
  <c r="L180" i="1" s="1"/>
  <c r="AY39" i="4"/>
  <c r="L171" i="1" s="1"/>
  <c r="AW39" i="4"/>
  <c r="L164" i="1" s="1"/>
  <c r="AP41" i="4"/>
  <c r="L152" i="1" s="1"/>
  <c r="AP40" i="4"/>
  <c r="L151" i="1" s="1"/>
  <c r="AV39" i="4"/>
  <c r="L163" i="1" s="1"/>
  <c r="AU39" i="4"/>
  <c r="L162" i="1" s="1"/>
  <c r="AT39" i="4"/>
  <c r="L161" i="1" s="1"/>
  <c r="AS39" i="4"/>
  <c r="L160" i="1" s="1"/>
  <c r="AR39" i="4"/>
  <c r="L159" i="1" s="1"/>
  <c r="AP39" i="4"/>
  <c r="L150" i="1" s="1"/>
  <c r="AH41" i="4"/>
  <c r="L132" i="1" s="1"/>
  <c r="AH40" i="4"/>
  <c r="L131" i="1" s="1"/>
  <c r="AN39" i="4"/>
  <c r="L143" i="1" s="1"/>
  <c r="AM39" i="4"/>
  <c r="L142" i="1" s="1"/>
  <c r="AL39" i="4"/>
  <c r="L141" i="1" s="1"/>
  <c r="AK39" i="4"/>
  <c r="L140" i="1" s="1"/>
  <c r="AJ39" i="4"/>
  <c r="L139" i="1" s="1"/>
  <c r="AH39" i="4"/>
  <c r="L130" i="1" s="1"/>
  <c r="W41" i="4"/>
  <c r="L109" i="1" s="1"/>
  <c r="W40" i="4"/>
  <c r="L108" i="1" s="1"/>
  <c r="AF39" i="4"/>
  <c r="L123" i="1" s="1"/>
  <c r="AE39" i="4"/>
  <c r="L122" i="1" s="1"/>
  <c r="AD39" i="4"/>
  <c r="L121" i="1" s="1"/>
  <c r="AC39" i="4"/>
  <c r="L120" i="1" s="1"/>
  <c r="AB39" i="4"/>
  <c r="L119" i="1" s="1"/>
  <c r="AA39" i="4"/>
  <c r="L118" i="1" s="1"/>
  <c r="Z39" i="4"/>
  <c r="L117" i="1" s="1"/>
  <c r="Y39" i="4"/>
  <c r="L116" i="1" s="1"/>
  <c r="W39" i="4"/>
  <c r="L107" i="1" s="1"/>
  <c r="R39" i="4"/>
  <c r="L97" i="1" s="1"/>
  <c r="S39" i="4"/>
  <c r="L98" i="1" s="1"/>
  <c r="T39" i="4"/>
  <c r="L99" i="1" s="1"/>
  <c r="U39" i="4"/>
  <c r="L100" i="1" s="1"/>
  <c r="O39" i="4"/>
  <c r="L94" i="1" s="1"/>
  <c r="P39" i="4"/>
  <c r="L95" i="1" s="1"/>
  <c r="Q39" i="4"/>
  <c r="L96" i="1" s="1"/>
  <c r="N39" i="4"/>
  <c r="L93" i="1" s="1"/>
  <c r="L41" i="4"/>
  <c r="L86" i="1" s="1"/>
  <c r="L40" i="4"/>
  <c r="L85" i="1" s="1"/>
  <c r="L39" i="4"/>
  <c r="L84" i="1" s="1"/>
  <c r="L72" i="1"/>
  <c r="M72" i="1" s="1"/>
  <c r="L71" i="1"/>
  <c r="M71" i="1" s="1"/>
  <c r="L70" i="1"/>
  <c r="M70" i="1" s="1"/>
  <c r="F39" i="4"/>
  <c r="M49" i="1" s="1"/>
  <c r="G39" i="4"/>
  <c r="L56" i="1" s="1"/>
  <c r="M56" i="1" s="1"/>
  <c r="L63" i="1"/>
  <c r="M63" i="1" s="1"/>
  <c r="M50" i="1"/>
  <c r="L57" i="1"/>
  <c r="M57" i="1" s="1"/>
  <c r="L64" i="1"/>
  <c r="M64" i="1" s="1"/>
  <c r="L44" i="1"/>
  <c r="M44" i="1" s="1"/>
  <c r="L51" i="1"/>
  <c r="M51" i="1" s="1"/>
  <c r="L58" i="1"/>
  <c r="M58" i="1" s="1"/>
  <c r="L65" i="1"/>
  <c r="M65" i="1" s="1"/>
  <c r="E42" i="4"/>
  <c r="L45" i="1" s="1"/>
  <c r="M45" i="1" s="1"/>
  <c r="F42" i="4"/>
  <c r="L52" i="1" s="1"/>
  <c r="M52" i="1" s="1"/>
  <c r="G42" i="4"/>
  <c r="L59" i="1" s="1"/>
  <c r="M59" i="1" s="1"/>
  <c r="L66" i="1"/>
  <c r="M66" i="1" s="1"/>
  <c r="L38" i="1"/>
  <c r="M38" i="1" s="1"/>
  <c r="L37" i="1"/>
  <c r="M37" i="1" s="1"/>
  <c r="M36" i="1"/>
  <c r="M35" i="1"/>
  <c r="M28" i="1"/>
  <c r="M107" i="1" l="1"/>
  <c r="M173" i="1"/>
  <c r="M193" i="1"/>
  <c r="M195" i="1"/>
  <c r="M197" i="1"/>
  <c r="M171" i="1"/>
  <c r="M172" i="1"/>
  <c r="M198" i="1"/>
  <c r="M194" i="1"/>
  <c r="M196" i="1"/>
  <c r="M84" i="1"/>
  <c r="M86" i="1"/>
  <c r="M108" i="1"/>
  <c r="M130" i="1"/>
  <c r="M131" i="1"/>
  <c r="M150" i="1"/>
  <c r="M151" i="1"/>
  <c r="M85" i="1"/>
  <c r="M109" i="1"/>
  <c r="M132" i="1"/>
  <c r="M152" i="1"/>
  <c r="L153" i="1"/>
  <c r="N153" i="1" s="1"/>
  <c r="L192" i="1"/>
  <c r="L185" i="1"/>
  <c r="L174" i="1"/>
  <c r="N174" i="1" s="1"/>
  <c r="L165" i="1"/>
  <c r="L144" i="1"/>
  <c r="L133" i="1"/>
  <c r="N133" i="1" s="1"/>
  <c r="L124" i="1"/>
  <c r="L110" i="1"/>
  <c r="N110" i="1" s="1"/>
  <c r="L101" i="1"/>
  <c r="L87" i="1"/>
  <c r="N87" i="1" s="1"/>
  <c r="L73" i="1"/>
  <c r="L67" i="1"/>
  <c r="L60" i="1"/>
  <c r="L53" i="1"/>
  <c r="L46" i="1"/>
  <c r="N46" i="1" s="1"/>
  <c r="L29" i="1"/>
  <c r="M29" i="1"/>
  <c r="M192" i="1" l="1"/>
  <c r="M199" i="1" s="1"/>
  <c r="L199" i="1"/>
  <c r="N199" i="1" s="1"/>
  <c r="M46" i="1"/>
  <c r="M87" i="1"/>
  <c r="M133" i="1"/>
  <c r="M153" i="1"/>
  <c r="M53" i="1"/>
  <c r="M60" i="1"/>
  <c r="M67" i="1"/>
  <c r="M73" i="1"/>
  <c r="M110" i="1"/>
  <c r="M174" i="1"/>
  <c r="L39" i="1" l="1"/>
  <c r="N39" i="1" s="1"/>
  <c r="M39" i="1" l="1"/>
  <c r="L22" i="1" l="1"/>
  <c r="M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B3" authorId="0" shapeId="0" xr:uid="{00000000-0006-0000-0200-000001000000}">
      <text>
        <r>
          <rPr>
            <b/>
            <sz val="9"/>
            <color indexed="81"/>
            <rFont val="MS P ゴシック"/>
            <family val="3"/>
            <charset val="128"/>
          </rPr>
          <t>B列を選択して貼り付ける</t>
        </r>
      </text>
    </comment>
    <comment ref="B38" authorId="0" shapeId="0" xr:uid="{00000000-0006-0000-0200-000002000000}">
      <text>
        <r>
          <rPr>
            <b/>
            <sz val="9"/>
            <color indexed="81"/>
            <rFont val="MS P ゴシック"/>
            <family val="3"/>
            <charset val="128"/>
          </rPr>
          <t>B列を選択して貼り付ける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3" authorId="0" shapeId="0" xr:uid="{00000000-0006-0000-0300-000001000000}">
      <text>
        <r>
          <rPr>
            <sz val="9"/>
            <color theme="1"/>
            <rFont val="ＭＳ Ｐゴシック"/>
            <family val="3"/>
            <charset val="128"/>
            <scheme val="minor"/>
          </rPr>
          <t>調査対象者は、必ずパートタイム労働者等非正規雇用労働者も含めた、都内に勤務する全従業員としてください。
ただし、派遣、出向、請負又は委任の関係にある者（奨励事業者と雇用関係にはない者）については、東京都に提出する集計結果には含めないでください。</t>
        </r>
      </text>
    </comment>
    <comment ref="C12" authorId="0" shapeId="0" xr:uid="{00000000-0006-0000-0300-000002000000}">
      <text>
        <r>
          <rPr>
            <b/>
            <sz val="9"/>
            <color indexed="81"/>
            <rFont val="MS P ゴシック"/>
            <family val="3"/>
            <charset val="128"/>
          </rPr>
          <t>部署（事業所）の名称を記載してください</t>
        </r>
      </text>
    </comment>
    <comment ref="L12" authorId="0" shapeId="0" xr:uid="{00000000-0006-0000-0300-000003000000}">
      <text>
        <r>
          <rPr>
            <b/>
            <sz val="9"/>
            <color indexed="81"/>
            <rFont val="MS P ゴシック"/>
            <family val="3"/>
            <charset val="128"/>
          </rPr>
          <t>各事業所の回答人数を記載してください</t>
        </r>
      </text>
    </comment>
    <comment ref="M87" authorId="0" shapeId="0" xr:uid="{00000000-0006-0000-0300-000004000000}">
      <text>
        <r>
          <rPr>
            <b/>
            <sz val="9"/>
            <color indexed="81"/>
            <rFont val="MS P ゴシック"/>
            <family val="3"/>
            <charset val="128"/>
          </rPr>
          <t>問７－１
問２で女性と回答した数を分母として割合を算出しています。</t>
        </r>
      </text>
    </comment>
    <comment ref="M110" authorId="0" shapeId="0" xr:uid="{00000000-0006-0000-0300-000005000000}">
      <text>
        <r>
          <rPr>
            <b/>
            <sz val="9"/>
            <color indexed="81"/>
            <rFont val="MS P ゴシック"/>
            <family val="3"/>
            <charset val="128"/>
          </rPr>
          <t>問８－１
問２で女性と回答した数を分母として割合を算出しています。</t>
        </r>
      </text>
    </comment>
    <comment ref="M133" authorId="0" shapeId="0" xr:uid="{00000000-0006-0000-0300-000006000000}">
      <text>
        <r>
          <rPr>
            <b/>
            <sz val="9"/>
            <color indexed="81"/>
            <rFont val="MS P ゴシック"/>
            <family val="3"/>
            <charset val="128"/>
          </rPr>
          <t>問９－１
問２で女性と回答した数を分母として割合を算出しています。</t>
        </r>
      </text>
    </comment>
    <comment ref="M153" authorId="0" shapeId="0" xr:uid="{00000000-0006-0000-0300-000007000000}">
      <text>
        <r>
          <rPr>
            <b/>
            <sz val="9"/>
            <color indexed="81"/>
            <rFont val="MS P ゴシック"/>
            <family val="3"/>
            <charset val="128"/>
          </rPr>
          <t>問10－１
問２で女性と回答した数を分母として割合を算出しています。</t>
        </r>
      </text>
    </comment>
    <comment ref="M174" authorId="0" shapeId="0" xr:uid="{00000000-0006-0000-0300-000008000000}">
      <text>
        <r>
          <rPr>
            <b/>
            <sz val="9"/>
            <color indexed="81"/>
            <rFont val="MS P ゴシック"/>
            <family val="3"/>
            <charset val="128"/>
          </rPr>
          <t>問11－１
問２で女性と回答した数を分母として割合を算出しています。</t>
        </r>
      </text>
    </comment>
    <comment ref="M199" authorId="0" shapeId="0" xr:uid="{00000000-0006-0000-0300-000009000000}">
      <text>
        <r>
          <rPr>
            <b/>
            <sz val="9"/>
            <color indexed="81"/>
            <rFont val="MS P ゴシック"/>
            <family val="3"/>
            <charset val="128"/>
          </rPr>
          <t>問12
問２で女性と回答した数を分母として割合を算出しています。</t>
        </r>
      </text>
    </comment>
  </commentList>
</comments>
</file>

<file path=xl/sharedStrings.xml><?xml version="1.0" encoding="utf-8"?>
<sst xmlns="http://schemas.openxmlformats.org/spreadsheetml/2006/main" count="364" uniqueCount="191">
  <si>
    <t>％</t>
    <phoneticPr fontId="1"/>
  </si>
  <si>
    <t>回答数</t>
    <rPh sb="0" eb="3">
      <t>カイトウスウ</t>
    </rPh>
    <phoneticPr fontId="1"/>
  </si>
  <si>
    <t>割合</t>
    <rPh sb="0" eb="2">
      <t>ワリアイ</t>
    </rPh>
    <phoneticPr fontId="1"/>
  </si>
  <si>
    <t>計</t>
    <rPh sb="0" eb="1">
      <t>ケイ</t>
    </rPh>
    <phoneticPr fontId="1"/>
  </si>
  <si>
    <t>企業等の名称：</t>
    <rPh sb="2" eb="3">
      <t>トウ</t>
    </rPh>
    <rPh sb="4" eb="6">
      <t>メイショウ</t>
    </rPh>
    <phoneticPr fontId="1"/>
  </si>
  <si>
    <t>Ⅰ　基本情報について</t>
    <rPh sb="2" eb="4">
      <t>キホン</t>
    </rPh>
    <rPh sb="4" eb="6">
      <t>ジョウホウ</t>
    </rPh>
    <phoneticPr fontId="1"/>
  </si>
  <si>
    <t>問１  あなたが所属する部署（事業所）の名称を教えてください。【自由記述】</t>
    <phoneticPr fontId="1"/>
  </si>
  <si>
    <t>問２　あなたの性別を教えてください。【〇はひとつ】</t>
    <phoneticPr fontId="1"/>
  </si>
  <si>
    <t>Ⅱ　女性特有の健康課題について</t>
    <rPh sb="2" eb="4">
      <t>ジョセイ</t>
    </rPh>
    <rPh sb="4" eb="6">
      <t>トクユウ</t>
    </rPh>
    <rPh sb="7" eb="9">
      <t>ケンコウ</t>
    </rPh>
    <rPh sb="9" eb="11">
      <t>カダイ</t>
    </rPh>
    <phoneticPr fontId="1"/>
  </si>
  <si>
    <t>問３－１　月経・PMS（月経前症候群）の症状についてどの程度知っていますか。 【○はひとつ】</t>
    <phoneticPr fontId="1"/>
  </si>
  <si>
    <t>１．ほとんど知っている</t>
    <rPh sb="6" eb="7">
      <t>シ</t>
    </rPh>
    <phoneticPr fontId="1"/>
  </si>
  <si>
    <t>２．半分程度知っている</t>
    <rPh sb="2" eb="4">
      <t>ハンブン</t>
    </rPh>
    <rPh sb="4" eb="6">
      <t>テイド</t>
    </rPh>
    <rPh sb="6" eb="7">
      <t>シ</t>
    </rPh>
    <phoneticPr fontId="1"/>
  </si>
  <si>
    <t>３．少し知っている</t>
    <rPh sb="2" eb="3">
      <t>スコ</t>
    </rPh>
    <rPh sb="4" eb="5">
      <t>シ</t>
    </rPh>
    <phoneticPr fontId="1"/>
  </si>
  <si>
    <t>問３－２　妊娠中の症状や不妊治療等の負担についてどの程度知っていますか。【〇はひとつ】</t>
    <phoneticPr fontId="1"/>
  </si>
  <si>
    <t>問３－３　産後の不調についてどの程度知っていますか。【〇はひとつ 】</t>
    <phoneticPr fontId="1"/>
  </si>
  <si>
    <t>問３－４　更年期の症状についてどの程度知っていますか。【〇はひとつ】</t>
    <phoneticPr fontId="1"/>
  </si>
  <si>
    <t>問３－５　婦人科系疾患について、どの程度知っていますか。【〇はひとつ】</t>
    <phoneticPr fontId="1"/>
  </si>
  <si>
    <t>問４　フェムテックについて知っていますか。【〇はひとつ】</t>
    <phoneticPr fontId="1"/>
  </si>
  <si>
    <t>４．全て知らない</t>
    <rPh sb="2" eb="3">
      <t>スベ</t>
    </rPh>
    <rPh sb="4" eb="5">
      <t>シ</t>
    </rPh>
    <phoneticPr fontId="1"/>
  </si>
  <si>
    <t>１．言葉も内容も知っている</t>
    <phoneticPr fontId="1"/>
  </si>
  <si>
    <t>２．言葉は聞いたことがあるが内容は知らない</t>
    <rPh sb="2" eb="4">
      <t>コトバ</t>
    </rPh>
    <rPh sb="5" eb="6">
      <t>キ</t>
    </rPh>
    <rPh sb="14" eb="16">
      <t>ナイヨウ</t>
    </rPh>
    <rPh sb="17" eb="18">
      <t>シ</t>
    </rPh>
    <phoneticPr fontId="1"/>
  </si>
  <si>
    <t>３．知らない</t>
    <rPh sb="2" eb="3">
      <t>シ</t>
    </rPh>
    <phoneticPr fontId="1"/>
  </si>
  <si>
    <t>問７－１  あなたは月経が原因で仕事に支障が出たことがありますか。【○はひとつ】</t>
    <phoneticPr fontId="1"/>
  </si>
  <si>
    <t>１．はい</t>
    <phoneticPr fontId="1"/>
  </si>
  <si>
    <t>２．いいえ</t>
    <phoneticPr fontId="1"/>
  </si>
  <si>
    <t>３．回答しない</t>
    <rPh sb="2" eb="4">
      <t>カイトウ</t>
    </rPh>
    <phoneticPr fontId="1"/>
  </si>
  <si>
    <t>問７－２　月経に関連し、職場にどのようなサポートがあればよいと思いますか。【○はいくつでも】</t>
    <phoneticPr fontId="1"/>
  </si>
  <si>
    <t>３．回答しない</t>
    <rPh sb="2" eb="4">
      <t>カイトウ</t>
    </rPh>
    <phoneticPr fontId="1"/>
  </si>
  <si>
    <t>１．女性</t>
    <rPh sb="2" eb="4">
      <t>ジョセイ</t>
    </rPh>
    <phoneticPr fontId="1"/>
  </si>
  <si>
    <t>２．男性</t>
    <rPh sb="2" eb="4">
      <t>ダンセイ</t>
    </rPh>
    <phoneticPr fontId="1"/>
  </si>
  <si>
    <t>１．オンライン婦人科相談、検診、診察</t>
  </si>
  <si>
    <t>１．オンライン婦人科相談、検診、診察</t>
    <phoneticPr fontId="1"/>
  </si>
  <si>
    <t>２．低用量ピル服薬支援</t>
  </si>
  <si>
    <t>２．低用量ピル服薬支援</t>
    <phoneticPr fontId="1"/>
  </si>
  <si>
    <t>３． トイレにおける生理用品の供給</t>
  </si>
  <si>
    <t>３． トイレにおける生理用品の供給</t>
    <phoneticPr fontId="1"/>
  </si>
  <si>
    <t>４．生理痛やPMS等、月経の症状を緩和する製品の提供</t>
    <rPh sb="2" eb="5">
      <t>セイリツウ</t>
    </rPh>
    <rPh sb="9" eb="10">
      <t>トウ</t>
    </rPh>
    <rPh sb="11" eb="13">
      <t>ゲッケイ</t>
    </rPh>
    <rPh sb="14" eb="16">
      <t>ショウジョウ</t>
    </rPh>
    <rPh sb="17" eb="19">
      <t>カンワ</t>
    </rPh>
    <rPh sb="21" eb="23">
      <t>セイヒン</t>
    </rPh>
    <rPh sb="24" eb="26">
      <t>テイキョウ</t>
    </rPh>
    <phoneticPr fontId="1"/>
  </si>
  <si>
    <t>５．経血漏れを防止する製品の提供</t>
    <rPh sb="2" eb="4">
      <t>ケイケツ</t>
    </rPh>
    <rPh sb="4" eb="5">
      <t>モ</t>
    </rPh>
    <rPh sb="7" eb="9">
      <t>ボウシ</t>
    </rPh>
    <rPh sb="11" eb="13">
      <t>セイヒン</t>
    </rPh>
    <rPh sb="14" eb="16">
      <t>テイキョウ</t>
    </rPh>
    <phoneticPr fontId="1"/>
  </si>
  <si>
    <t>７．女性用トイレ、更衣室、休憩室における設備</t>
    <rPh sb="2" eb="5">
      <t>ジョセイヨウ</t>
    </rPh>
    <rPh sb="9" eb="12">
      <t>コウイシツ</t>
    </rPh>
    <rPh sb="13" eb="16">
      <t>キュウケイシツ</t>
    </rPh>
    <rPh sb="20" eb="22">
      <t>セツビ</t>
    </rPh>
    <phoneticPr fontId="1"/>
  </si>
  <si>
    <t>８．サポートは特に希望しない</t>
    <rPh sb="7" eb="8">
      <t>トク</t>
    </rPh>
    <rPh sb="9" eb="11">
      <t>キボウ</t>
    </rPh>
    <phoneticPr fontId="1"/>
  </si>
  <si>
    <t>問８－１　あなたは妊娠・不妊が原因で仕事に支障が出たことがありますか。【○はひとつ】</t>
    <phoneticPr fontId="1"/>
  </si>
  <si>
    <t>問８－２　妊娠・不妊に関連し、職場にどのようなサポートがあればよいと思いますか。【○はいくつでも】</t>
    <phoneticPr fontId="1"/>
  </si>
  <si>
    <t>２．AMH検査（卵巣予備能検査）キットの提供</t>
  </si>
  <si>
    <t>２．AMH検査（卵巣予備能検査）キットの提供</t>
    <phoneticPr fontId="1"/>
  </si>
  <si>
    <t>４．妊娠中の症状を緩和する製品の提供</t>
    <rPh sb="2" eb="5">
      <t>ニンシンチュウ</t>
    </rPh>
    <rPh sb="6" eb="8">
      <t>ショウジョウ</t>
    </rPh>
    <rPh sb="9" eb="11">
      <t>カンワ</t>
    </rPh>
    <rPh sb="13" eb="15">
      <t>セイヒン</t>
    </rPh>
    <rPh sb="16" eb="18">
      <t>テイキョウ</t>
    </rPh>
    <phoneticPr fontId="1"/>
  </si>
  <si>
    <t>３．排卵日予測や基礎体温管理アプリの提供</t>
    <phoneticPr fontId="1"/>
  </si>
  <si>
    <t>５．不妊治療を記録・管理するアプリの提供</t>
    <rPh sb="2" eb="4">
      <t>フニン</t>
    </rPh>
    <rPh sb="4" eb="6">
      <t>チリョウ</t>
    </rPh>
    <rPh sb="7" eb="9">
      <t>キロク</t>
    </rPh>
    <rPh sb="10" eb="12">
      <t>カンリ</t>
    </rPh>
    <rPh sb="18" eb="20">
      <t>テイキョウ</t>
    </rPh>
    <phoneticPr fontId="1"/>
  </si>
  <si>
    <t>問９－１　あなたは産後の不調が原因で仕事に支障が出たことがありますか。【○はひとつ】</t>
    <phoneticPr fontId="1"/>
  </si>
  <si>
    <t>問９－２　産後の不調に関連し、職場にどのようなサポートがあればよいと思いますか。【○はいくつでも】</t>
    <phoneticPr fontId="1"/>
  </si>
  <si>
    <t>問10－２　更年期に関連し、職場にどのようなサポートがあればよいと思いますか。【○はいくつでも】</t>
    <phoneticPr fontId="1"/>
  </si>
  <si>
    <t>１．助産師等の専門家による産後ケアの解決や支援を目的とした
　　WEB等を用いた相談サービス</t>
    <phoneticPr fontId="1"/>
  </si>
  <si>
    <t>２．産後の不調を緩和する製品の提供</t>
  </si>
  <si>
    <t>２．産後の不調を緩和する製品の提供</t>
    <phoneticPr fontId="1"/>
  </si>
  <si>
    <t>４．女性用トイレ、更衣室、休憩室における設備</t>
    <rPh sb="2" eb="5">
      <t>ジョセイヨウ</t>
    </rPh>
    <rPh sb="9" eb="12">
      <t>コウイシツ</t>
    </rPh>
    <rPh sb="13" eb="16">
      <t>キュウケイシツ</t>
    </rPh>
    <rPh sb="20" eb="22">
      <t>セツビ</t>
    </rPh>
    <phoneticPr fontId="1"/>
  </si>
  <si>
    <t>５．サポートは特に希望しない</t>
    <rPh sb="7" eb="8">
      <t>トク</t>
    </rPh>
    <rPh sb="9" eb="11">
      <t>キボウ</t>
    </rPh>
    <phoneticPr fontId="1"/>
  </si>
  <si>
    <t>２．更年期症状に備える検査キットの提供</t>
  </si>
  <si>
    <t>２．更年期症状に備える検査キットの提供</t>
    <phoneticPr fontId="1"/>
  </si>
  <si>
    <t>３．ホットフラッシュ等の更年期症状を緩和する製品の提供</t>
  </si>
  <si>
    <t>３．ホットフラッシュ等の更年期症状を緩和する製品の提供</t>
    <phoneticPr fontId="1"/>
  </si>
  <si>
    <t>５．女性用トイレ、更衣室、休憩室における設備</t>
    <rPh sb="2" eb="5">
      <t>ジョセイヨウ</t>
    </rPh>
    <rPh sb="9" eb="12">
      <t>コウイシツ</t>
    </rPh>
    <rPh sb="13" eb="16">
      <t>キュウケイシツ</t>
    </rPh>
    <rPh sb="20" eb="22">
      <t>セツビ</t>
    </rPh>
    <phoneticPr fontId="1"/>
  </si>
  <si>
    <t>６．サポートは特に希望しない</t>
    <rPh sb="7" eb="8">
      <t>トク</t>
    </rPh>
    <rPh sb="9" eb="11">
      <t>キボウ</t>
    </rPh>
    <phoneticPr fontId="1"/>
  </si>
  <si>
    <t>問11－１　あなたは婦人科系疾患の不調が原因で仕事に支障が出たことがありますか。【○はひとつ】</t>
    <phoneticPr fontId="1"/>
  </si>
  <si>
    <t>問11－２　婦人科系疾患に関連し、職場にどのようなサポートがあればよいと思いますか。【○はいくつでも】</t>
    <phoneticPr fontId="1"/>
  </si>
  <si>
    <t>２．婦人科系疾患の症状を緩和する製品の提供</t>
  </si>
  <si>
    <t>２．婦人科系疾患の症状を緩和する製品の提供</t>
    <phoneticPr fontId="1"/>
  </si>
  <si>
    <t>１．月経</t>
    <phoneticPr fontId="1"/>
  </si>
  <si>
    <t>２．妊娠・不妊</t>
    <phoneticPr fontId="1"/>
  </si>
  <si>
    <t>３．産後の不調</t>
    <phoneticPr fontId="1"/>
  </si>
  <si>
    <t>４．更年期</t>
    <rPh sb="2" eb="5">
      <t>コウネンキ</t>
    </rPh>
    <phoneticPr fontId="1"/>
  </si>
  <si>
    <t>５．婦人科系疾患</t>
    <rPh sb="2" eb="5">
      <t>フジンカ</t>
    </rPh>
    <rPh sb="5" eb="6">
      <t>ケイ</t>
    </rPh>
    <rPh sb="6" eb="8">
      <t>シッカン</t>
    </rPh>
    <phoneticPr fontId="1"/>
  </si>
  <si>
    <t xml:space="preserve">６．ヘルスリテラシー </t>
    <phoneticPr fontId="1"/>
  </si>
  <si>
    <t>７．特に希望はない</t>
    <rPh sb="2" eb="3">
      <t>トク</t>
    </rPh>
    <rPh sb="4" eb="6">
      <t>キボウ</t>
    </rPh>
    <phoneticPr fontId="1"/>
  </si>
  <si>
    <t>１．</t>
    <phoneticPr fontId="1"/>
  </si>
  <si>
    <t>２．</t>
    <phoneticPr fontId="1"/>
  </si>
  <si>
    <t>３．</t>
    <phoneticPr fontId="1"/>
  </si>
  <si>
    <t>４．</t>
    <phoneticPr fontId="1"/>
  </si>
  <si>
    <t>５．</t>
    <phoneticPr fontId="1"/>
  </si>
  <si>
    <t>６．</t>
    <phoneticPr fontId="1"/>
  </si>
  <si>
    <t>７．</t>
    <phoneticPr fontId="1"/>
  </si>
  <si>
    <t>８．</t>
    <phoneticPr fontId="1"/>
  </si>
  <si>
    <t>９．</t>
    <phoneticPr fontId="1"/>
  </si>
  <si>
    <t>10．</t>
    <phoneticPr fontId="1"/>
  </si>
  <si>
    <t>問</t>
    <rPh sb="0" eb="1">
      <t>トイ</t>
    </rPh>
    <phoneticPr fontId="8"/>
  </si>
  <si>
    <t>回答</t>
    <rPh sb="0" eb="2">
      <t>カイトウ</t>
    </rPh>
    <phoneticPr fontId="8"/>
  </si>
  <si>
    <t>問１</t>
    <rPh sb="0" eb="1">
      <t>トイ</t>
    </rPh>
    <phoneticPr fontId="8"/>
  </si>
  <si>
    <t>問２</t>
    <rPh sb="0" eb="1">
      <t>トイ</t>
    </rPh>
    <phoneticPr fontId="8"/>
  </si>
  <si>
    <t>問４</t>
    <rPh sb="0" eb="1">
      <t>トイ</t>
    </rPh>
    <phoneticPr fontId="8"/>
  </si>
  <si>
    <t>問３－１</t>
    <rPh sb="0" eb="1">
      <t>トイ</t>
    </rPh>
    <phoneticPr fontId="8"/>
  </si>
  <si>
    <t>問３－２</t>
    <rPh sb="0" eb="1">
      <t>トイ</t>
    </rPh>
    <phoneticPr fontId="8"/>
  </si>
  <si>
    <t>問３－３</t>
    <rPh sb="0" eb="1">
      <t>トイ</t>
    </rPh>
    <phoneticPr fontId="8"/>
  </si>
  <si>
    <t>問３－４</t>
    <rPh sb="0" eb="1">
      <t>トイ</t>
    </rPh>
    <phoneticPr fontId="8"/>
  </si>
  <si>
    <t>問３－５</t>
    <rPh sb="0" eb="1">
      <t>トイ</t>
    </rPh>
    <phoneticPr fontId="8"/>
  </si>
  <si>
    <t>問５</t>
    <rPh sb="0" eb="1">
      <t>トイ</t>
    </rPh>
    <phoneticPr fontId="8"/>
  </si>
  <si>
    <t>問６</t>
    <rPh sb="0" eb="1">
      <t>トイ</t>
    </rPh>
    <phoneticPr fontId="8"/>
  </si>
  <si>
    <t>全員</t>
    <rPh sb="0" eb="2">
      <t>ゼンイン</t>
    </rPh>
    <phoneticPr fontId="8"/>
  </si>
  <si>
    <t>女性</t>
    <rPh sb="0" eb="2">
      <t>ジョセイ</t>
    </rPh>
    <phoneticPr fontId="8"/>
  </si>
  <si>
    <t>問７－１</t>
    <rPh sb="0" eb="1">
      <t>トイ</t>
    </rPh>
    <phoneticPr fontId="8"/>
  </si>
  <si>
    <t>問８－１</t>
    <rPh sb="0" eb="1">
      <t>トイ</t>
    </rPh>
    <phoneticPr fontId="8"/>
  </si>
  <si>
    <t>問７－２</t>
    <rPh sb="0" eb="1">
      <t>トイ</t>
    </rPh>
    <phoneticPr fontId="8"/>
  </si>
  <si>
    <t>問８－２</t>
    <rPh sb="0" eb="1">
      <t>トイ</t>
    </rPh>
    <phoneticPr fontId="8"/>
  </si>
  <si>
    <t>問９－１</t>
    <rPh sb="0" eb="1">
      <t>トイ</t>
    </rPh>
    <phoneticPr fontId="8"/>
  </si>
  <si>
    <t>問９－２</t>
    <rPh sb="0" eb="1">
      <t>トイ</t>
    </rPh>
    <phoneticPr fontId="8"/>
  </si>
  <si>
    <t>問10－１</t>
    <rPh sb="0" eb="1">
      <t>トイ</t>
    </rPh>
    <phoneticPr fontId="8"/>
  </si>
  <si>
    <t>問10－２</t>
    <rPh sb="0" eb="1">
      <t>トイ</t>
    </rPh>
    <phoneticPr fontId="8"/>
  </si>
  <si>
    <t>問11－１</t>
    <rPh sb="0" eb="1">
      <t>トイ</t>
    </rPh>
    <phoneticPr fontId="8"/>
  </si>
  <si>
    <t>問11－２</t>
    <rPh sb="0" eb="1">
      <t>トイ</t>
    </rPh>
    <phoneticPr fontId="8"/>
  </si>
  <si>
    <t>問12</t>
    <rPh sb="0" eb="1">
      <t>トイ</t>
    </rPh>
    <phoneticPr fontId="8"/>
  </si>
  <si>
    <t>問13</t>
    <rPh sb="0" eb="1">
      <t>トイ</t>
    </rPh>
    <phoneticPr fontId="8"/>
  </si>
  <si>
    <t>自由記述</t>
    <rPh sb="0" eb="2">
      <t>ジユウ</t>
    </rPh>
    <rPh sb="2" eb="4">
      <t>キジュツ</t>
    </rPh>
    <phoneticPr fontId="8"/>
  </si>
  <si>
    <t>自由記述</t>
    <rPh sb="0" eb="4">
      <t>ジユウキジュツ</t>
    </rPh>
    <phoneticPr fontId="8"/>
  </si>
  <si>
    <t>(自由記述）</t>
  </si>
  <si>
    <t>(自由記述）</t>
    <rPh sb="1" eb="3">
      <t>ジユウ</t>
    </rPh>
    <rPh sb="3" eb="5">
      <t>キジュツ</t>
    </rPh>
    <phoneticPr fontId="8"/>
  </si>
  <si>
    <t>ひとつ選択</t>
    <rPh sb="3" eb="5">
      <t>センタク</t>
    </rPh>
    <phoneticPr fontId="8"/>
  </si>
  <si>
    <t>複数選択可</t>
    <rPh sb="0" eb="2">
      <t>フクスウ</t>
    </rPh>
    <rPh sb="2" eb="4">
      <t>センタク</t>
    </rPh>
    <rPh sb="4" eb="5">
      <t>カ</t>
    </rPh>
    <phoneticPr fontId="8"/>
  </si>
  <si>
    <t>３．排卵日予測や基礎体温管理アプリの提供</t>
    <phoneticPr fontId="8"/>
  </si>
  <si>
    <t>(自由記述）</t>
    <phoneticPr fontId="8"/>
  </si>
  <si>
    <t>（選択肢）</t>
    <rPh sb="1" eb="4">
      <t>センタクシ</t>
    </rPh>
    <phoneticPr fontId="8"/>
  </si>
  <si>
    <t>対象</t>
    <rPh sb="0" eb="2">
      <t>タイショウ</t>
    </rPh>
    <phoneticPr fontId="8"/>
  </si>
  <si>
    <t>回答方法</t>
    <rPh sb="0" eb="2">
      <t>カイトウ</t>
    </rPh>
    <rPh sb="2" eb="4">
      <t>ホウホウ</t>
    </rPh>
    <phoneticPr fontId="8"/>
  </si>
  <si>
    <t>整理番号</t>
    <rPh sb="0" eb="2">
      <t>セイリ</t>
    </rPh>
    <rPh sb="2" eb="4">
      <t>バンゴウ</t>
    </rPh>
    <phoneticPr fontId="8"/>
  </si>
  <si>
    <t>　</t>
  </si>
  <si>
    <t>集計欄（数式が入っているので変更しないでください。）</t>
    <rPh sb="0" eb="2">
      <t>シュウケイ</t>
    </rPh>
    <rPh sb="2" eb="3">
      <t>ラン</t>
    </rPh>
    <rPh sb="4" eb="6">
      <t>スウシキ</t>
    </rPh>
    <rPh sb="7" eb="8">
      <t>ハイ</t>
    </rPh>
    <rPh sb="14" eb="16">
      <t>ヘンコウ</t>
    </rPh>
    <phoneticPr fontId="8"/>
  </si>
  <si>
    <t>アンケート実施日（期間）</t>
    <rPh sb="5" eb="8">
      <t>ジッシビ</t>
    </rPh>
    <rPh sb="9" eb="11">
      <t>キカン</t>
    </rPh>
    <phoneticPr fontId="1"/>
  </si>
  <si>
    <t>（主な意見を取りまとめて記載してください。）</t>
    <rPh sb="1" eb="2">
      <t>オモ</t>
    </rPh>
    <rPh sb="3" eb="5">
      <t>イケン</t>
    </rPh>
    <rPh sb="6" eb="7">
      <t>ト</t>
    </rPh>
    <rPh sb="12" eb="14">
      <t>キサイ</t>
    </rPh>
    <phoneticPr fontId="1"/>
  </si>
  <si>
    <t xml:space="preserve">→具体的に職場で困った経験、仕事に支障が出た事例【自由記述】
</t>
    <phoneticPr fontId="1"/>
  </si>
  <si>
    <t>問５　職場において、女性特有の健康課題を原因として、困っていたり、仕事を諦めたり、トラブルが</t>
    <phoneticPr fontId="1"/>
  </si>
  <si>
    <r>
      <t>　　　</t>
    </r>
    <r>
      <rPr>
        <b/>
        <sz val="11"/>
        <color theme="1"/>
        <rFont val="ＭＳ Ｐゴシック"/>
        <family val="3"/>
        <charset val="128"/>
        <scheme val="minor"/>
      </rPr>
      <t>　発生した事例などを見聞きしたことがあれば具体的に教えてください。【自由記述】</t>
    </r>
    <phoneticPr fontId="1"/>
  </si>
  <si>
    <t>問12　あなたが一番会社に取り組んでもらいたい女性特有の健康課題等を１つ教えてください。</t>
    <phoneticPr fontId="1"/>
  </si>
  <si>
    <t>　　　　【自由記述】</t>
    <phoneticPr fontId="1"/>
  </si>
  <si>
    <t>（様式）社内意向調査集計結果</t>
    <rPh sb="4" eb="6">
      <t>シャナイ</t>
    </rPh>
    <rPh sb="6" eb="8">
      <t>イコウ</t>
    </rPh>
    <rPh sb="8" eb="10">
      <t>チョウサ</t>
    </rPh>
    <rPh sb="10" eb="12">
      <t>シュウケイ</t>
    </rPh>
    <rPh sb="12" eb="14">
      <t>ケッカ</t>
    </rPh>
    <phoneticPr fontId="1"/>
  </si>
  <si>
    <t xml:space="preserve">→職場で困った経験、仕事に支障が出た事例【自由記述】
</t>
    <phoneticPr fontId="1"/>
  </si>
  <si>
    <t>問10－１　あなたは更年期の症状が原因で仕事に支障が出たことがありますか。【○はひとつ】</t>
    <rPh sb="10" eb="13">
      <t>コウネンキ</t>
    </rPh>
    <rPh sb="14" eb="16">
      <t>ショウジョウ</t>
    </rPh>
    <phoneticPr fontId="1"/>
  </si>
  <si>
    <t>６．女性特有の健康課題について学ぶ研修サービス（体験型を含む）</t>
    <rPh sb="2" eb="4">
      <t>ジョセイ</t>
    </rPh>
    <rPh sb="4" eb="6">
      <t>トクユウ</t>
    </rPh>
    <rPh sb="7" eb="9">
      <t>ケンコウ</t>
    </rPh>
    <rPh sb="9" eb="11">
      <t>カダイ</t>
    </rPh>
    <rPh sb="15" eb="16">
      <t>マナ</t>
    </rPh>
    <rPh sb="17" eb="19">
      <t>ケンシュウ</t>
    </rPh>
    <rPh sb="24" eb="27">
      <t>タイケンガタ</t>
    </rPh>
    <rPh sb="28" eb="29">
      <t>フク</t>
    </rPh>
    <phoneticPr fontId="1"/>
  </si>
  <si>
    <t>６．女性特有の健康課題について学ぶ研修サービス（体験型を含む）</t>
    <rPh sb="2" eb="3">
      <t>ジョ</t>
    </rPh>
    <rPh sb="3" eb="4">
      <t>セイ</t>
    </rPh>
    <rPh sb="4" eb="6">
      <t>トクユウ</t>
    </rPh>
    <rPh sb="7" eb="9">
      <t>ケンコウ</t>
    </rPh>
    <rPh sb="9" eb="11">
      <t>カダイ</t>
    </rPh>
    <rPh sb="15" eb="16">
      <t>マナ</t>
    </rPh>
    <rPh sb="17" eb="19">
      <t>ケンシュウ</t>
    </rPh>
    <rPh sb="24" eb="27">
      <t>タイケンガタ</t>
    </rPh>
    <rPh sb="28" eb="29">
      <t>フク</t>
    </rPh>
    <phoneticPr fontId="1"/>
  </si>
  <si>
    <t>１．助産師等の専門家による産後ケアの解決や支援を目的としたWEB等を用いた相談サービス</t>
    <phoneticPr fontId="8"/>
  </si>
  <si>
    <t>３．女性特有の健康課題について学ぶ研修サービス（体験型を含む）</t>
    <rPh sb="4" eb="6">
      <t>トクユウ</t>
    </rPh>
    <phoneticPr fontId="8"/>
  </si>
  <si>
    <t>４．女性特有の健康課題について学ぶ研修サービス（体験型を含む）</t>
    <rPh sb="2" eb="4">
      <t>ジョセイ</t>
    </rPh>
    <rPh sb="4" eb="6">
      <t>トクユウ</t>
    </rPh>
    <rPh sb="7" eb="9">
      <t>ケンコウ</t>
    </rPh>
    <rPh sb="9" eb="11">
      <t>カダイ</t>
    </rPh>
    <rPh sb="15" eb="16">
      <t>マナ</t>
    </rPh>
    <rPh sb="17" eb="19">
      <t>ケンシュウ</t>
    </rPh>
    <rPh sb="24" eb="27">
      <t>タイケンガタ</t>
    </rPh>
    <rPh sb="28" eb="29">
      <t>フク</t>
    </rPh>
    <phoneticPr fontId="1"/>
  </si>
  <si>
    <t>３．女性特有の健康課題について学ぶ研修サービス（体験型を含む）</t>
    <rPh sb="2" eb="4">
      <t>ジョセイ</t>
    </rPh>
    <rPh sb="4" eb="6">
      <t>トクユウ</t>
    </rPh>
    <rPh sb="7" eb="9">
      <t>ケンコウ</t>
    </rPh>
    <rPh sb="9" eb="11">
      <t>カダイ</t>
    </rPh>
    <rPh sb="15" eb="16">
      <t>マナ</t>
    </rPh>
    <rPh sb="17" eb="19">
      <t>ケンシュウ</t>
    </rPh>
    <rPh sb="24" eb="27">
      <t>タイケンガタ</t>
    </rPh>
    <rPh sb="28" eb="29">
      <t>フク</t>
    </rPh>
    <phoneticPr fontId="1"/>
  </si>
  <si>
    <t>問６　女性特有の健康課題に関連して、あなたが同僚・上司・部下への対応で困ったり、トラブルが</t>
    <phoneticPr fontId="1"/>
  </si>
  <si>
    <r>
      <t>　　　</t>
    </r>
    <r>
      <rPr>
        <b/>
        <sz val="11"/>
        <rFont val="ＭＳ Ｐゴシック"/>
        <family val="3"/>
        <charset val="128"/>
        <scheme val="minor"/>
      </rPr>
      <t>　発生した経験があれば具体的に教えてください。【自由記述】</t>
    </r>
    <phoneticPr fontId="1"/>
  </si>
  <si>
    <t>６．女性特有の健康課題について学ぶ研修サービス（体験型を含む）</t>
    <rPh sb="2" eb="3">
      <t>オンナ</t>
    </rPh>
    <rPh sb="3" eb="4">
      <t>セイ</t>
    </rPh>
    <rPh sb="4" eb="6">
      <t>トクユウ</t>
    </rPh>
    <rPh sb="7" eb="9">
      <t>ケンコウ</t>
    </rPh>
    <rPh sb="9" eb="11">
      <t>カダイ</t>
    </rPh>
    <rPh sb="15" eb="16">
      <t>マナ</t>
    </rPh>
    <rPh sb="17" eb="19">
      <t>ケンシュウ</t>
    </rPh>
    <rPh sb="24" eb="27">
      <t>タイケンガタ</t>
    </rPh>
    <rPh sb="28" eb="29">
      <t>フク</t>
    </rPh>
    <phoneticPr fontId="1"/>
  </si>
  <si>
    <t>３．女性特有の健康課題について学ぶ研修サービス（体験型を含む）</t>
    <rPh sb="4" eb="6">
      <t>トクユウ</t>
    </rPh>
    <phoneticPr fontId="1"/>
  </si>
  <si>
    <t>問13　本意向調査や女性特有の健康課題への支援について、ご意見・ご要望がありましたらご記載ください。</t>
    <rPh sb="12" eb="14">
      <t>トクユウ</t>
    </rPh>
    <phoneticPr fontId="1"/>
  </si>
  <si>
    <t>（「はい」と回答⇒具体事例があれば記入）</t>
    <rPh sb="6" eb="8">
      <t>カイトウ</t>
    </rPh>
    <rPh sb="9" eb="11">
      <t>グタイ</t>
    </rPh>
    <rPh sb="11" eb="13">
      <t>ジレイ</t>
    </rPh>
    <rPh sb="17" eb="19">
      <t>キニュウ</t>
    </rPh>
    <phoneticPr fontId="8"/>
  </si>
  <si>
    <t>２　集計方法</t>
    <rPh sb="2" eb="4">
      <t>シュウケイ</t>
    </rPh>
    <rPh sb="4" eb="6">
      <t>ホウホウ</t>
    </rPh>
    <phoneticPr fontId="8"/>
  </si>
  <si>
    <t>１　従業員への調査依頼</t>
    <rPh sb="2" eb="5">
      <t>ジュウギョウイン</t>
    </rPh>
    <rPh sb="7" eb="9">
      <t>チョウサ</t>
    </rPh>
    <rPh sb="9" eb="11">
      <t>イライ</t>
    </rPh>
    <phoneticPr fontId="8"/>
  </si>
  <si>
    <t>②セルに色がついていない箇所は自動入力になります。
エラーがないかご確認ください。</t>
    <phoneticPr fontId="8"/>
  </si>
  <si>
    <t>月経</t>
  </si>
  <si>
    <t>更年期</t>
  </si>
  <si>
    <t>妊娠・
不妊</t>
    <phoneticPr fontId="1"/>
  </si>
  <si>
    <t>産後の不調</t>
    <phoneticPr fontId="1"/>
  </si>
  <si>
    <t>婦人科系疾患</t>
    <phoneticPr fontId="1"/>
  </si>
  <si>
    <t>ヘルスリテラシー</t>
    <phoneticPr fontId="1"/>
  </si>
  <si>
    <r>
      <rPr>
        <b/>
        <sz val="11"/>
        <rFont val="ＭＳ Ｐゴシック"/>
        <family val="3"/>
        <charset val="128"/>
        <scheme val="minor"/>
      </rPr>
      <t>上記で〇をつけた項目について、</t>
    </r>
    <r>
      <rPr>
        <b/>
        <sz val="11"/>
        <color rgb="FFFF0000"/>
        <rFont val="ＭＳ Ｐゴシック"/>
        <family val="3"/>
        <charset val="128"/>
        <scheme val="minor"/>
      </rPr>
      <t>問12</t>
    </r>
    <r>
      <rPr>
        <sz val="11"/>
        <color theme="1"/>
        <rFont val="ＭＳ Ｐゴシック"/>
        <family val="3"/>
        <charset val="128"/>
        <scheme val="minor"/>
      </rPr>
      <t>において従業員から回答があった事業所を全て記載してください。</t>
    </r>
    <rPh sb="15" eb="16">
      <t>トイ</t>
    </rPh>
    <rPh sb="22" eb="25">
      <t>ジュウギョウイン</t>
    </rPh>
    <rPh sb="27" eb="29">
      <t>カイトウ</t>
    </rPh>
    <rPh sb="33" eb="36">
      <t>ジギョウショ</t>
    </rPh>
    <phoneticPr fontId="1"/>
  </si>
  <si>
    <t>社内で取り組む女性特有の健康課題等について、該当するものに〇をつけてください（複数回答可）</t>
    <rPh sb="0" eb="2">
      <t>シャナイ</t>
    </rPh>
    <rPh sb="3" eb="4">
      <t>ト</t>
    </rPh>
    <rPh sb="5" eb="6">
      <t>ク</t>
    </rPh>
    <phoneticPr fontId="1"/>
  </si>
  <si>
    <t>【東京都提出用】※個人の特定を避けるため、以下の欄は社内説明会の資料には含めないでください。
　　　　　　　　　　　　東京都の実績報告の際のみ提出してください。</t>
    <rPh sb="1" eb="4">
      <t>トウキョウト</t>
    </rPh>
    <rPh sb="4" eb="7">
      <t>テイシュツヨウ</t>
    </rPh>
    <rPh sb="9" eb="11">
      <t>コジン</t>
    </rPh>
    <rPh sb="12" eb="14">
      <t>トクテイ</t>
    </rPh>
    <rPh sb="15" eb="16">
      <t>サ</t>
    </rPh>
    <rPh sb="21" eb="23">
      <t>イカ</t>
    </rPh>
    <rPh sb="24" eb="25">
      <t>ラン</t>
    </rPh>
    <rPh sb="26" eb="28">
      <t>シャナイ</t>
    </rPh>
    <rPh sb="28" eb="31">
      <t>セツメイカイ</t>
    </rPh>
    <rPh sb="32" eb="34">
      <t>シリョウ</t>
    </rPh>
    <rPh sb="36" eb="37">
      <t>フク</t>
    </rPh>
    <rPh sb="59" eb="62">
      <t>トウキョウト</t>
    </rPh>
    <rPh sb="63" eb="65">
      <t>ジッセキ</t>
    </rPh>
    <rPh sb="65" eb="67">
      <t>ホウコク</t>
    </rPh>
    <rPh sb="68" eb="69">
      <t>サイ</t>
    </rPh>
    <rPh sb="71" eb="73">
      <t>テイシュツ</t>
    </rPh>
    <phoneticPr fontId="1"/>
  </si>
  <si>
    <t>【はじめに】　社内意向調査の集計方法について</t>
    <rPh sb="7" eb="9">
      <t>シャナイ</t>
    </rPh>
    <rPh sb="9" eb="11">
      <t>イコウ</t>
    </rPh>
    <rPh sb="11" eb="13">
      <t>チョウサ</t>
    </rPh>
    <rPh sb="14" eb="16">
      <t>シュウケイ</t>
    </rPh>
    <rPh sb="16" eb="18">
      <t>ホウホウ</t>
    </rPh>
    <phoneticPr fontId="8"/>
  </si>
  <si>
    <t>０　本ファイルのシート構成</t>
    <rPh sb="2" eb="3">
      <t>ホン</t>
    </rPh>
    <rPh sb="11" eb="13">
      <t>コウセイ</t>
    </rPh>
    <phoneticPr fontId="8"/>
  </si>
  <si>
    <t>本シートです。社内意向調査の集計方法について説明しています。</t>
    <rPh sb="0" eb="1">
      <t>ホン</t>
    </rPh>
    <rPh sb="7" eb="9">
      <t>シャナイ</t>
    </rPh>
    <rPh sb="9" eb="11">
      <t>イコウ</t>
    </rPh>
    <rPh sb="11" eb="13">
      <t>チョウサ</t>
    </rPh>
    <rPh sb="14" eb="16">
      <t>シュウケイ</t>
    </rPh>
    <rPh sb="16" eb="18">
      <t>ホウホウ</t>
    </rPh>
    <rPh sb="22" eb="24">
      <t>セツメイ</t>
    </rPh>
    <phoneticPr fontId="8"/>
  </si>
  <si>
    <t>社内意向調査回答票（見本）</t>
    <rPh sb="10" eb="12">
      <t>ミホン</t>
    </rPh>
    <phoneticPr fontId="8"/>
  </si>
  <si>
    <t>【はじめに】</t>
    <phoneticPr fontId="8"/>
  </si>
  <si>
    <r>
      <t>従業員が社内意向調査に回答する際に使用します。
なお、本ファイルの回答票は見本です。</t>
    </r>
    <r>
      <rPr>
        <u/>
        <sz val="11"/>
        <color theme="1"/>
        <rFont val="ＭＳ Ｐゴシック"/>
        <family val="3"/>
        <charset val="128"/>
        <scheme val="minor"/>
      </rPr>
      <t>従業員への調査依頼は、別ファイルの従業員回答用を使用してください。</t>
    </r>
    <rPh sb="0" eb="3">
      <t>ジュウギョウイン</t>
    </rPh>
    <rPh sb="4" eb="6">
      <t>シャナイ</t>
    </rPh>
    <rPh sb="6" eb="8">
      <t>イコウ</t>
    </rPh>
    <rPh sb="8" eb="10">
      <t>チョウサ</t>
    </rPh>
    <rPh sb="11" eb="13">
      <t>カイトウ</t>
    </rPh>
    <rPh sb="15" eb="16">
      <t>サイ</t>
    </rPh>
    <rPh sb="17" eb="19">
      <t>シヨウ</t>
    </rPh>
    <rPh sb="27" eb="28">
      <t>ホン</t>
    </rPh>
    <rPh sb="33" eb="35">
      <t>カイトウ</t>
    </rPh>
    <rPh sb="35" eb="36">
      <t>ヒョウ</t>
    </rPh>
    <rPh sb="37" eb="39">
      <t>ミホン</t>
    </rPh>
    <rPh sb="42" eb="45">
      <t>ジュウギョウイン</t>
    </rPh>
    <rPh sb="47" eb="49">
      <t>チョウサ</t>
    </rPh>
    <rPh sb="49" eb="51">
      <t>イライ</t>
    </rPh>
    <rPh sb="53" eb="54">
      <t>ベツ</t>
    </rPh>
    <rPh sb="59" eb="62">
      <t>ジュウギョウイン</t>
    </rPh>
    <rPh sb="62" eb="64">
      <t>カイトウ</t>
    </rPh>
    <rPh sb="64" eb="65">
      <t>ヨウ</t>
    </rPh>
    <rPh sb="66" eb="68">
      <t>シヨウ</t>
    </rPh>
    <phoneticPr fontId="8"/>
  </si>
  <si>
    <r>
      <t xml:space="preserve">社内説明会で社内意向調査の集計結果を説明する際の資料となるシートです。
</t>
    </r>
    <r>
      <rPr>
        <b/>
        <u/>
        <sz val="11"/>
        <color rgb="FFFF0000"/>
        <rFont val="ＭＳ Ｐゴシック"/>
        <family val="3"/>
        <charset val="128"/>
        <scheme val="minor"/>
      </rPr>
      <t>実績報告の際に、東京都への提出が必要です。</t>
    </r>
    <rPh sb="0" eb="2">
      <t>シャナイ</t>
    </rPh>
    <rPh sb="2" eb="5">
      <t>セツメイカイ</t>
    </rPh>
    <rPh sb="6" eb="8">
      <t>シャナイ</t>
    </rPh>
    <rPh sb="8" eb="10">
      <t>イコウ</t>
    </rPh>
    <rPh sb="10" eb="12">
      <t>チョウサ</t>
    </rPh>
    <rPh sb="13" eb="15">
      <t>シュウケイ</t>
    </rPh>
    <rPh sb="15" eb="17">
      <t>ケッカ</t>
    </rPh>
    <rPh sb="18" eb="20">
      <t>セツメイ</t>
    </rPh>
    <rPh sb="22" eb="23">
      <t>サイ</t>
    </rPh>
    <rPh sb="24" eb="26">
      <t>シリョウ</t>
    </rPh>
    <rPh sb="36" eb="38">
      <t>ジッセキ</t>
    </rPh>
    <rPh sb="38" eb="40">
      <t>ホウコク</t>
    </rPh>
    <rPh sb="41" eb="42">
      <t>サイ</t>
    </rPh>
    <rPh sb="44" eb="47">
      <t>トウキョウト</t>
    </rPh>
    <rPh sb="49" eb="51">
      <t>テイシュツ</t>
    </rPh>
    <rPh sb="52" eb="54">
      <t>ヒツヨウ</t>
    </rPh>
    <phoneticPr fontId="8"/>
  </si>
  <si>
    <t>回答票（見本）</t>
    <rPh sb="0" eb="2">
      <t>カイトウ</t>
    </rPh>
    <rPh sb="2" eb="3">
      <t>ヒョウ</t>
    </rPh>
    <rPh sb="4" eb="6">
      <t>ミホン</t>
    </rPh>
    <phoneticPr fontId="8"/>
  </si>
  <si>
    <t>従業員が提出した回答票をまとめる際に使用するシートです。</t>
    <rPh sb="0" eb="3">
      <t>ジュウギョウイン</t>
    </rPh>
    <rPh sb="4" eb="6">
      <t>テイシュツ</t>
    </rPh>
    <rPh sb="8" eb="10">
      <t>カイトウ</t>
    </rPh>
    <rPh sb="10" eb="11">
      <t>ヒョウ</t>
    </rPh>
    <rPh sb="16" eb="17">
      <t>サイ</t>
    </rPh>
    <rPh sb="18" eb="20">
      <t>シヨウ</t>
    </rPh>
    <phoneticPr fontId="8"/>
  </si>
  <si>
    <t>（１）回答票のコピー</t>
    <rPh sb="3" eb="5">
      <t>カイトウ</t>
    </rPh>
    <rPh sb="5" eb="6">
      <t>ヒョウ</t>
    </rPh>
    <phoneticPr fontId="8"/>
  </si>
  <si>
    <t>②従業員から提出された全ての回答票について、上から順番に①のとおり貼り付ける。</t>
    <rPh sb="1" eb="4">
      <t>ジュウギョウイン</t>
    </rPh>
    <rPh sb="6" eb="8">
      <t>テイシュツ</t>
    </rPh>
    <rPh sb="22" eb="23">
      <t>ウエ</t>
    </rPh>
    <rPh sb="25" eb="27">
      <t>ジュンバン</t>
    </rPh>
    <phoneticPr fontId="8"/>
  </si>
  <si>
    <t>※（様式第6号）実績報告書の別紙１「１　社内意向調査の実施④ 実施内容」（２ページ目）と揃えてください。</t>
    <rPh sb="2" eb="4">
      <t>ヨウシキ</t>
    </rPh>
    <rPh sb="4" eb="5">
      <t>ダイ</t>
    </rPh>
    <rPh sb="6" eb="7">
      <t>ゴウ</t>
    </rPh>
    <rPh sb="8" eb="10">
      <t>ジッセキ</t>
    </rPh>
    <rPh sb="10" eb="13">
      <t>ホウコクショ</t>
    </rPh>
    <rPh sb="14" eb="16">
      <t>ベッシ</t>
    </rPh>
    <rPh sb="41" eb="42">
      <t>メ</t>
    </rPh>
    <rPh sb="44" eb="45">
      <t>ソロ</t>
    </rPh>
    <phoneticPr fontId="1"/>
  </si>
  <si>
    <t>集計作業用</t>
    <rPh sb="2" eb="4">
      <t>サギョウ</t>
    </rPh>
    <rPh sb="4" eb="5">
      <t>ヨウ</t>
    </rPh>
    <phoneticPr fontId="8"/>
  </si>
  <si>
    <t>集計作業用</t>
    <rPh sb="0" eb="2">
      <t>シュウケイ</t>
    </rPh>
    <rPh sb="4" eb="5">
      <t>ヨウ</t>
    </rPh>
    <phoneticPr fontId="8"/>
  </si>
  <si>
    <t>（２）シート[集計作業用]に回答票を貼り付け</t>
    <rPh sb="7" eb="9">
      <t>シュウケイ</t>
    </rPh>
    <rPh sb="9" eb="11">
      <t>サギョウ</t>
    </rPh>
    <rPh sb="11" eb="12">
      <t>ヨウ</t>
    </rPh>
    <rPh sb="16" eb="17">
      <t>ヒョウ</t>
    </rPh>
    <rPh sb="18" eb="19">
      <t>ハ</t>
    </rPh>
    <rPh sb="20" eb="21">
      <t>ツ</t>
    </rPh>
    <phoneticPr fontId="8"/>
  </si>
  <si>
    <r>
      <t>①(1)でコピーした</t>
    </r>
    <r>
      <rPr>
        <b/>
        <sz val="10"/>
        <color rgb="FF000000"/>
        <rFont val="ＭＳ Ｐゴシック"/>
        <family val="3"/>
        <charset val="128"/>
        <scheme val="minor"/>
      </rPr>
      <t>タテ（列）</t>
    </r>
    <r>
      <rPr>
        <sz val="10"/>
        <color rgb="FF000000"/>
        <rFont val="ＭＳ Ｐゴシック"/>
        <family val="3"/>
        <charset val="128"/>
        <scheme val="minor"/>
      </rPr>
      <t>の回答内容について、シート[集計作業用]に</t>
    </r>
    <r>
      <rPr>
        <b/>
        <sz val="10"/>
        <color rgb="FF000000"/>
        <rFont val="ＭＳ Ｐゴシック"/>
        <family val="3"/>
        <charset val="128"/>
        <scheme val="minor"/>
      </rPr>
      <t>ヨコ（行）</t>
    </r>
    <r>
      <rPr>
        <sz val="10"/>
        <color rgb="FF000000"/>
        <rFont val="ＭＳ Ｐゴシック"/>
        <family val="3"/>
        <charset val="128"/>
        <scheme val="minor"/>
      </rPr>
      <t>に貼り付ける。
【B列のセルを右クリック】⇒【貼り付けのオプション】⇒【行列を入れ替える】</t>
    </r>
    <rPh sb="13" eb="14">
      <t>レツ</t>
    </rPh>
    <rPh sb="16" eb="18">
      <t>カイトウ</t>
    </rPh>
    <rPh sb="18" eb="20">
      <t>ナイヨウ</t>
    </rPh>
    <rPh sb="39" eb="40">
      <t>ギョウ</t>
    </rPh>
    <phoneticPr fontId="8"/>
  </si>
  <si>
    <t>(1)『（様式）社内意向調査票』（PDF又はWord)及び『社内意向調査回答票（従業員回答用)』（Excel）（※本ファイルとは別のファイル）を都内に勤務する全ての従業員（雇用形態を問わない）に送付し、回答を依頼してください。</t>
    <rPh sb="5" eb="7">
      <t>ヨウシキ</t>
    </rPh>
    <rPh sb="20" eb="21">
      <t>マタ</t>
    </rPh>
    <rPh sb="27" eb="28">
      <t>オヨ</t>
    </rPh>
    <rPh sb="57" eb="58">
      <t>ホン</t>
    </rPh>
    <rPh sb="64" eb="65">
      <t>ベツ</t>
    </rPh>
    <rPh sb="97" eb="99">
      <t>ソウフ</t>
    </rPh>
    <rPh sb="101" eb="103">
      <t>カイトウ</t>
    </rPh>
    <rPh sb="104" eb="106">
      <t>イライ</t>
    </rPh>
    <phoneticPr fontId="8"/>
  </si>
  <si>
    <t>①水色のセルに集計結果を記載してください。記載方法は各セルのコメントを参照してください。
・問１は、シート[集計作業用]を元に回答があった各事業所の名称及び回答人数を記載してください。
・自由記述の設問は、主な意見を取りまとめて記載してください。</t>
    <rPh sb="1" eb="3">
      <t>ミズイロ</t>
    </rPh>
    <rPh sb="7" eb="9">
      <t>シュウケイ</t>
    </rPh>
    <rPh sb="9" eb="11">
      <t>ケッカ</t>
    </rPh>
    <rPh sb="12" eb="14">
      <t>キサイ</t>
    </rPh>
    <rPh sb="21" eb="23">
      <t>キサイ</t>
    </rPh>
    <rPh sb="23" eb="25">
      <t>ホウホウ</t>
    </rPh>
    <rPh sb="26" eb="27">
      <t>カク</t>
    </rPh>
    <rPh sb="35" eb="37">
      <t>サンショウ</t>
    </rPh>
    <rPh sb="94" eb="96">
      <t>ジユウ</t>
    </rPh>
    <rPh sb="96" eb="98">
      <t>キジュツ</t>
    </rPh>
    <rPh sb="99" eb="101">
      <t>セツモン</t>
    </rPh>
    <rPh sb="103" eb="104">
      <t>オモ</t>
    </rPh>
    <rPh sb="105" eb="107">
      <t>イケン</t>
    </rPh>
    <rPh sb="108" eb="109">
      <t>ト</t>
    </rPh>
    <rPh sb="114" eb="116">
      <t>キサイ</t>
    </rPh>
    <phoneticPr fontId="8"/>
  </si>
  <si>
    <t>アンケート対象者数：</t>
  </si>
  <si>
    <t>回収率：</t>
  </si>
  <si>
    <t>（３）シート[（様式）社内意向調査集計結果]の取りまとめ・入力</t>
    <rPh sb="19" eb="21">
      <t>ケッカ</t>
    </rPh>
    <rPh sb="23" eb="24">
      <t>ト</t>
    </rPh>
    <rPh sb="29" eb="31">
      <t>ニュウリョク</t>
    </rPh>
    <phoneticPr fontId="8"/>
  </si>
  <si>
    <r>
      <t>④東京都への実績報告時には、[（様式）社内意向調査集計結果]</t>
    </r>
    <r>
      <rPr>
        <b/>
        <sz val="10"/>
        <color rgb="FFFF0000"/>
        <rFont val="ＭＳ Ｐゴシック"/>
        <family val="3"/>
        <charset val="128"/>
        <scheme val="minor"/>
      </rPr>
      <t>最下部【東京都提出用】（オレンジ色部分）を含む</t>
    </r>
    <r>
      <rPr>
        <b/>
        <u/>
        <sz val="10"/>
        <color rgb="FFFF0000"/>
        <rFont val="ＭＳ Ｐゴシック"/>
        <family val="3"/>
        <charset val="128"/>
        <scheme val="minor"/>
      </rPr>
      <t>全ページ（記入例ではセルA1～M221）</t>
    </r>
    <r>
      <rPr>
        <sz val="10"/>
        <rFont val="ＭＳ Ｐゴシック"/>
        <family val="3"/>
        <charset val="128"/>
        <scheme val="minor"/>
      </rPr>
      <t>を提出してください。
※Jグランツの場合は、本ファイルを全てご提出ください。</t>
    </r>
    <rPh sb="19" eb="21">
      <t>シャナイ</t>
    </rPh>
    <rPh sb="21" eb="23">
      <t>イコウ</t>
    </rPh>
    <rPh sb="23" eb="25">
      <t>チョウサ</t>
    </rPh>
    <rPh sb="25" eb="27">
      <t>シュウケイ</t>
    </rPh>
    <rPh sb="27" eb="29">
      <t>ケッカ</t>
    </rPh>
    <rPh sb="30" eb="33">
      <t>サイカブ</t>
    </rPh>
    <rPh sb="34" eb="37">
      <t>トウキョウト</t>
    </rPh>
    <rPh sb="37" eb="40">
      <t>テイシュツヨウ</t>
    </rPh>
    <rPh sb="46" eb="47">
      <t>イロ</t>
    </rPh>
    <rPh sb="47" eb="49">
      <t>ブブン</t>
    </rPh>
    <rPh sb="51" eb="52">
      <t>フク</t>
    </rPh>
    <rPh sb="53" eb="54">
      <t>ゼン</t>
    </rPh>
    <rPh sb="58" eb="60">
      <t>キニュウ</t>
    </rPh>
    <rPh sb="60" eb="61">
      <t>レイ</t>
    </rPh>
    <rPh sb="74" eb="76">
      <t>テイシュツ</t>
    </rPh>
    <rPh sb="91" eb="93">
      <t>バアイ</t>
    </rPh>
    <rPh sb="95" eb="96">
      <t>ホン</t>
    </rPh>
    <rPh sb="101" eb="102">
      <t>スベ</t>
    </rPh>
    <rPh sb="104" eb="106">
      <t>テイシュツ</t>
    </rPh>
    <phoneticPr fontId="8"/>
  </si>
  <si>
    <t>①従業員から提出された回答票から、回答内容（シート［回答票（見本）]の赤枠部分）をコピーする。
【各従業員の回答票のExcelファイルを開く】⇒【左クリックを押しながら赤枠部分（セルD4～D62）を全て選択】⇒【赤枠内で右クリック】⇒【コピー】</t>
    <rPh sb="1" eb="4">
      <t>ジュウギョウイン</t>
    </rPh>
    <rPh sb="6" eb="8">
      <t>テイシュツ</t>
    </rPh>
    <rPh sb="11" eb="13">
      <t>カイトウ</t>
    </rPh>
    <rPh sb="13" eb="14">
      <t>ヒョウ</t>
    </rPh>
    <rPh sb="17" eb="19">
      <t>カイトウ</t>
    </rPh>
    <rPh sb="19" eb="21">
      <t>ナイヨウ</t>
    </rPh>
    <rPh sb="26" eb="28">
      <t>カイトウ</t>
    </rPh>
    <rPh sb="28" eb="29">
      <t>ヒョウ</t>
    </rPh>
    <rPh sb="30" eb="32">
      <t>ミホン</t>
    </rPh>
    <rPh sb="49" eb="53">
      <t>カクジュウギョウイン</t>
    </rPh>
    <rPh sb="54" eb="56">
      <t>カイトウ</t>
    </rPh>
    <rPh sb="56" eb="57">
      <t>ヒョウ</t>
    </rPh>
    <rPh sb="68" eb="69">
      <t>ヒラ</t>
    </rPh>
    <rPh sb="99" eb="100">
      <t>スベ</t>
    </rPh>
    <rPh sb="106" eb="107">
      <t>アカ</t>
    </rPh>
    <rPh sb="107" eb="108">
      <t>ワク</t>
    </rPh>
    <rPh sb="108" eb="109">
      <t>ナイ</t>
    </rPh>
    <phoneticPr fontId="8"/>
  </si>
  <si>
    <t>社内意向調査の集計に当たっては、シート[集計作業用]をご活用いただくと便利です。使い方については、以下の説明をご参照ください。
(シート[集計作業用]を使わず、手作業で取りまとめても差し支えありません。その場合も、シート[（様式）社内意向調査集計結果］は東京都に提出する必要があります。）</t>
    <rPh sb="0" eb="2">
      <t>シャナイ</t>
    </rPh>
    <rPh sb="2" eb="4">
      <t>イコウ</t>
    </rPh>
    <rPh sb="4" eb="6">
      <t>チョウサ</t>
    </rPh>
    <rPh sb="7" eb="9">
      <t>シュウケイ</t>
    </rPh>
    <rPh sb="10" eb="11">
      <t>ア</t>
    </rPh>
    <rPh sb="20" eb="22">
      <t>シュウケイ</t>
    </rPh>
    <rPh sb="22" eb="25">
      <t>サギョウヨウ</t>
    </rPh>
    <rPh sb="28" eb="30">
      <t>カツヨウ</t>
    </rPh>
    <rPh sb="35" eb="37">
      <t>ベンリ</t>
    </rPh>
    <rPh sb="40" eb="41">
      <t>ツカ</t>
    </rPh>
    <rPh sb="42" eb="43">
      <t>カタ</t>
    </rPh>
    <rPh sb="69" eb="71">
      <t>シュウケイ</t>
    </rPh>
    <rPh sb="71" eb="74">
      <t>サギョウヨウ</t>
    </rPh>
    <rPh sb="103" eb="105">
      <t>バアイ</t>
    </rPh>
    <rPh sb="115" eb="117">
      <t>シャナイ</t>
    </rPh>
    <rPh sb="117" eb="119">
      <t>イコウ</t>
    </rPh>
    <rPh sb="119" eb="121">
      <t>チョウサ</t>
    </rPh>
    <rPh sb="121" eb="123">
      <t>シュウケイ</t>
    </rPh>
    <rPh sb="123" eb="125">
      <t>ケッカ</t>
    </rPh>
    <rPh sb="127" eb="130">
      <t>トウキョウト</t>
    </rPh>
    <rPh sb="131" eb="133">
      <t>テイシュツ</t>
    </rPh>
    <rPh sb="135" eb="137">
      <t>ヒツヨウ</t>
    </rPh>
    <phoneticPr fontId="8"/>
  </si>
  <si>
    <t>回答票の集計は、以下（１）～（３）の手順で行ってください。なお、記入例も合わせてご参照ください。</t>
    <rPh sb="0" eb="2">
      <t>カイトウ</t>
    </rPh>
    <rPh sb="2" eb="3">
      <t>ヒョウ</t>
    </rPh>
    <rPh sb="4" eb="6">
      <t>シュウケイ</t>
    </rPh>
    <rPh sb="8" eb="10">
      <t>イカ</t>
    </rPh>
    <rPh sb="18" eb="20">
      <t>テジュン</t>
    </rPh>
    <rPh sb="21" eb="22">
      <t>オコナ</t>
    </rPh>
    <rPh sb="32" eb="34">
      <t>キニュウ</t>
    </rPh>
    <rPh sb="34" eb="35">
      <t>レイ</t>
    </rPh>
    <rPh sb="36" eb="37">
      <t>ア</t>
    </rPh>
    <rPh sb="41" eb="43">
      <t>サンショウ</t>
    </rPh>
    <phoneticPr fontId="8"/>
  </si>
  <si>
    <t>(2)従業員は、『（様式）社内意向調査票』の設問を見ながら、『社内意向調査回答票（従業員回答用)』に回答内容を入力し、入力済みの『社内意向調査回答票（従業員回答用)』を提出します。</t>
    <rPh sb="3" eb="6">
      <t>ジュウギョウイン</t>
    </rPh>
    <rPh sb="10" eb="12">
      <t>ヨウシキ</t>
    </rPh>
    <rPh sb="22" eb="24">
      <t>セツモン</t>
    </rPh>
    <rPh sb="25" eb="26">
      <t>ミ</t>
    </rPh>
    <rPh sb="31" eb="33">
      <t>シャナイ</t>
    </rPh>
    <rPh sb="33" eb="35">
      <t>イコウ</t>
    </rPh>
    <rPh sb="35" eb="37">
      <t>チョウサ</t>
    </rPh>
    <rPh sb="37" eb="39">
      <t>カイトウ</t>
    </rPh>
    <rPh sb="39" eb="40">
      <t>ヒョウ</t>
    </rPh>
    <rPh sb="41" eb="44">
      <t>ジュウギョウイン</t>
    </rPh>
    <rPh sb="44" eb="46">
      <t>カイトウ</t>
    </rPh>
    <rPh sb="46" eb="47">
      <t>ヨウ</t>
    </rPh>
    <rPh sb="50" eb="52">
      <t>カイトウ</t>
    </rPh>
    <rPh sb="52" eb="54">
      <t>ナイヨウ</t>
    </rPh>
    <rPh sb="55" eb="57">
      <t>ニュウリョク</t>
    </rPh>
    <rPh sb="59" eb="61">
      <t>ニュウリョク</t>
    </rPh>
    <rPh sb="61" eb="62">
      <t>ズ</t>
    </rPh>
    <rPh sb="84" eb="86">
      <t>テイシュツ</t>
    </rPh>
    <phoneticPr fontId="8"/>
  </si>
  <si>
    <t>（様式）社内意向調査集計結果★要提出</t>
    <rPh sb="4" eb="6">
      <t>シャナイ</t>
    </rPh>
    <rPh sb="6" eb="8">
      <t>イコウ</t>
    </rPh>
    <rPh sb="8" eb="10">
      <t>チョウサ</t>
    </rPh>
    <rPh sb="10" eb="12">
      <t>シュウケイ</t>
    </rPh>
    <rPh sb="12" eb="14">
      <t>ケッカ</t>
    </rPh>
    <rPh sb="15" eb="16">
      <t>ヨウ</t>
    </rPh>
    <rPh sb="16" eb="18">
      <t>テイシュツ</t>
    </rPh>
    <phoneticPr fontId="8"/>
  </si>
  <si>
    <r>
      <t>③社内説明会では、[（様式）社内意向調査集計結果]</t>
    </r>
    <r>
      <rPr>
        <b/>
        <sz val="10"/>
        <color rgb="FFFF0000"/>
        <rFont val="ＭＳ Ｐゴシック"/>
        <family val="3"/>
        <charset val="128"/>
        <scheme val="minor"/>
      </rPr>
      <t>最下部【東京都提出用】（オレンジ色）を除いた</t>
    </r>
    <r>
      <rPr>
        <b/>
        <u/>
        <sz val="10"/>
        <color rgb="FFFF0000"/>
        <rFont val="ＭＳ Ｐゴシック"/>
        <family val="3"/>
        <charset val="128"/>
        <scheme val="minor"/>
      </rPr>
      <t>白色部分のページ（記入例ではセルA1～M210）</t>
    </r>
    <r>
      <rPr>
        <sz val="10"/>
        <color theme="1"/>
        <rFont val="ＭＳ Ｐゴシック"/>
        <family val="3"/>
        <charset val="128"/>
        <scheme val="minor"/>
      </rPr>
      <t>を、社内意向調査の集計結果・概要資料として都内に勤務する全ての従業員（雇用形態を問わない）に説明してください。</t>
    </r>
    <rPh sb="22" eb="24">
      <t>ケッカ</t>
    </rPh>
    <rPh sb="25" eb="28">
      <t>サイカブ</t>
    </rPh>
    <rPh sb="29" eb="32">
      <t>トウキョウト</t>
    </rPh>
    <rPh sb="32" eb="34">
      <t>テイシュツ</t>
    </rPh>
    <rPh sb="34" eb="35">
      <t>ヨウ</t>
    </rPh>
    <rPh sb="41" eb="42">
      <t>イロ</t>
    </rPh>
    <rPh sb="44" eb="45">
      <t>ノゾ</t>
    </rPh>
    <rPh sb="47" eb="49">
      <t>シロイロ</t>
    </rPh>
    <rPh sb="49" eb="51">
      <t>ブブン</t>
    </rPh>
    <rPh sb="56" eb="58">
      <t>キニュウ</t>
    </rPh>
    <rPh sb="58" eb="59">
      <t>レイ</t>
    </rPh>
    <phoneticPr fontId="8"/>
  </si>
  <si>
    <t>人</t>
    <rPh sb="0" eb="1">
      <t>ニン</t>
    </rPh>
    <phoneticPr fontId="1"/>
  </si>
  <si>
    <t>人</t>
    <phoneticPr fontId="1"/>
  </si>
  <si>
    <t>　うち女性従業員回答数：</t>
    <rPh sb="8" eb="11">
      <t>カイトウスウ</t>
    </rPh>
    <phoneticPr fontId="1"/>
  </si>
  <si>
    <t>全回答数：</t>
    <rPh sb="0" eb="1">
      <t>ゼン</t>
    </rPh>
    <rPh sb="1" eb="3">
      <t>カイトウ</t>
    </rPh>
    <rPh sb="3" eb="4">
      <t>スウ</t>
    </rPh>
    <phoneticPr fontId="1"/>
  </si>
  <si>
    <t>←（水色セルに入力してください）</t>
  </si>
  <si>
    <t>　　　　【○はひとつ】</t>
    <phoneticPr fontId="1"/>
  </si>
  <si>
    <t>→導入してもらいたい製品・サービス及び設備、又は上記以外のサポートで希望するもの【自由記述】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</si>
</sst>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0.0;&quot;△ &quot;0.0"/>
  </numFmts>
  <fonts count="30">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u/>
      <sz val="11"/>
      <color theme="1"/>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b/>
      <sz val="11"/>
      <color rgb="FF00000A"/>
      <name val="ＭＳ Ｐゴシック"/>
      <family val="3"/>
      <charset val="128"/>
      <scheme val="minor"/>
    </font>
    <font>
      <sz val="11"/>
      <color rgb="FF00000A"/>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
      <b/>
      <sz val="9"/>
      <color indexed="81"/>
      <name val="MS P ゴシック"/>
      <family val="3"/>
      <charset val="128"/>
    </font>
    <font>
      <b/>
      <sz val="14"/>
      <color theme="1"/>
      <name val="ＭＳ Ｐゴシック"/>
      <family val="3"/>
      <charset val="128"/>
      <scheme val="minor"/>
    </font>
    <font>
      <sz val="11"/>
      <name val="ＭＳ Ｐゴシック"/>
      <family val="3"/>
      <charset val="128"/>
      <scheme val="minor"/>
    </font>
    <font>
      <u/>
      <sz val="11"/>
      <name val="ＭＳ Ｐゴシック"/>
      <family val="3"/>
      <charset val="128"/>
      <scheme val="minor"/>
    </font>
    <font>
      <b/>
      <sz val="9"/>
      <color theme="1"/>
      <name val="ＭＳ Ｐゴシック"/>
      <family val="3"/>
      <charset val="128"/>
      <scheme val="minor"/>
    </font>
    <font>
      <b/>
      <u/>
      <sz val="12"/>
      <color theme="1"/>
      <name val="ＭＳ Ｐゴシック"/>
      <family val="3"/>
      <charset val="128"/>
      <scheme val="minor"/>
    </font>
    <font>
      <sz val="8"/>
      <name val="ＭＳ Ｐゴシック"/>
      <family val="3"/>
      <charset val="128"/>
      <scheme val="minor"/>
    </font>
    <font>
      <b/>
      <sz val="11"/>
      <name val="ＭＳ Ｐゴシック"/>
      <family val="3"/>
      <charset val="128"/>
      <scheme val="minor"/>
    </font>
    <font>
      <b/>
      <sz val="14"/>
      <name val="ＭＳ Ｐゴシック"/>
      <family val="3"/>
      <charset val="128"/>
      <scheme val="minor"/>
    </font>
    <font>
      <b/>
      <u/>
      <sz val="11"/>
      <color theme="1"/>
      <name val="ＭＳ Ｐゴシック"/>
      <family val="3"/>
      <charset val="128"/>
      <scheme val="minor"/>
    </font>
    <font>
      <b/>
      <sz val="11"/>
      <color rgb="FFFF0000"/>
      <name val="ＭＳ Ｐゴシック"/>
      <family val="3"/>
      <charset val="128"/>
      <scheme val="minor"/>
    </font>
    <font>
      <sz val="10"/>
      <color theme="1"/>
      <name val="ＭＳ Ｐゴシック"/>
      <family val="3"/>
      <charset val="128"/>
      <scheme val="minor"/>
    </font>
    <font>
      <sz val="10"/>
      <color rgb="FF000000"/>
      <name val="ＭＳ Ｐゴシック"/>
      <family val="3"/>
      <charset val="128"/>
      <scheme val="minor"/>
    </font>
    <font>
      <b/>
      <sz val="10"/>
      <color rgb="FFFF0000"/>
      <name val="ＭＳ Ｐゴシック"/>
      <family val="3"/>
      <charset val="128"/>
      <scheme val="minor"/>
    </font>
    <font>
      <sz val="10"/>
      <name val="ＭＳ Ｐゴシック"/>
      <family val="3"/>
      <charset val="128"/>
      <scheme val="minor"/>
    </font>
    <font>
      <sz val="18"/>
      <color theme="1"/>
      <name val="ＭＳ Ｐゴシック"/>
      <family val="3"/>
      <charset val="128"/>
      <scheme val="minor"/>
    </font>
    <font>
      <sz val="11"/>
      <color rgb="FFFF0000"/>
      <name val="ＭＳ Ｐゴシック"/>
      <family val="3"/>
      <charset val="128"/>
      <scheme val="minor"/>
    </font>
    <font>
      <b/>
      <sz val="10"/>
      <color rgb="FF000000"/>
      <name val="ＭＳ Ｐゴシック"/>
      <family val="3"/>
      <charset val="128"/>
      <scheme val="minor"/>
    </font>
    <font>
      <b/>
      <u/>
      <sz val="10"/>
      <color rgb="FFFF0000"/>
      <name val="ＭＳ Ｐゴシック"/>
      <family val="3"/>
      <charset val="128"/>
      <scheme val="minor"/>
    </font>
    <font>
      <b/>
      <u/>
      <sz val="11"/>
      <color rgb="FFFF0000"/>
      <name val="ＭＳ Ｐゴシック"/>
      <family val="3"/>
      <charset val="128"/>
      <scheme val="minor"/>
    </font>
  </fonts>
  <fills count="13">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79998168889431442"/>
        <bgColor indexed="64"/>
      </patternFill>
    </fill>
    <fill>
      <patternFill patternType="gray0625">
        <fgColor auto="1"/>
        <bgColor theme="8" tint="0.39997558519241921"/>
      </patternFill>
    </fill>
    <fill>
      <patternFill patternType="gray0625">
        <fgColor auto="1"/>
      </patternFill>
    </fill>
    <fill>
      <patternFill patternType="gray0625">
        <fgColor auto="1"/>
        <bgColor theme="0" tint="-0.14999847407452621"/>
      </patternFill>
    </fill>
    <fill>
      <patternFill patternType="solid">
        <fgColor rgb="FF00B0F0"/>
        <bgColor indexed="64"/>
      </patternFill>
    </fill>
    <fill>
      <patternFill patternType="solid">
        <fgColor rgb="FFFFC000"/>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style="thin">
        <color indexed="64"/>
      </right>
      <top style="medium">
        <color rgb="FF00B0F0"/>
      </top>
      <bottom style="thin">
        <color indexed="64"/>
      </bottom>
      <diagonal/>
    </border>
    <border>
      <left style="thin">
        <color indexed="64"/>
      </left>
      <right style="medium">
        <color rgb="FF00B0F0"/>
      </right>
      <top style="medium">
        <color rgb="FF00B0F0"/>
      </top>
      <bottom style="thin">
        <color indexed="64"/>
      </bottom>
      <diagonal/>
    </border>
    <border>
      <left style="medium">
        <color rgb="FF00B0F0"/>
      </left>
      <right style="thin">
        <color indexed="64"/>
      </right>
      <top style="thin">
        <color indexed="64"/>
      </top>
      <bottom style="thin">
        <color indexed="64"/>
      </bottom>
      <diagonal/>
    </border>
    <border>
      <left style="thin">
        <color indexed="64"/>
      </left>
      <right style="medium">
        <color rgb="FF00B0F0"/>
      </right>
      <top style="thin">
        <color indexed="64"/>
      </top>
      <bottom style="thin">
        <color indexed="64"/>
      </bottom>
      <diagonal/>
    </border>
    <border>
      <left style="medium">
        <color rgb="FF00B0F0"/>
      </left>
      <right style="thin">
        <color indexed="64"/>
      </right>
      <top style="thin">
        <color indexed="64"/>
      </top>
      <bottom style="medium">
        <color rgb="FF00B0F0"/>
      </bottom>
      <diagonal/>
    </border>
    <border>
      <left style="thin">
        <color indexed="64"/>
      </left>
      <right style="thin">
        <color indexed="64"/>
      </right>
      <top style="thin">
        <color indexed="64"/>
      </top>
      <bottom style="medium">
        <color rgb="FF00B0F0"/>
      </bottom>
      <diagonal/>
    </border>
    <border>
      <left style="thin">
        <color indexed="64"/>
      </left>
      <right style="medium">
        <color rgb="FF00B0F0"/>
      </right>
      <top style="thin">
        <color indexed="64"/>
      </top>
      <bottom style="medium">
        <color rgb="FF00B0F0"/>
      </bottom>
      <diagonal/>
    </border>
    <border>
      <left style="medium">
        <color rgb="FF00B0F0"/>
      </left>
      <right/>
      <top style="medium">
        <color rgb="FF00B0F0"/>
      </top>
      <bottom/>
      <diagonal/>
    </border>
    <border>
      <left style="medium">
        <color rgb="FF00B0F0"/>
      </left>
      <right style="thin">
        <color indexed="64"/>
      </right>
      <top style="thin">
        <color rgb="FF00B0F0"/>
      </top>
      <bottom style="thin">
        <color indexed="64"/>
      </bottom>
      <diagonal/>
    </border>
    <border>
      <left style="thin">
        <color indexed="64"/>
      </left>
      <right style="thin">
        <color indexed="64"/>
      </right>
      <top style="thin">
        <color rgb="FF00B0F0"/>
      </top>
      <bottom style="thin">
        <color indexed="64"/>
      </bottom>
      <diagonal/>
    </border>
    <border>
      <left style="thin">
        <color indexed="64"/>
      </left>
      <right style="medium">
        <color rgb="FF00B0F0"/>
      </right>
      <top style="thin">
        <color rgb="FF00B0F0"/>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FF0000"/>
      </right>
      <top style="thin">
        <color indexed="64"/>
      </top>
      <bottom/>
      <diagonal/>
    </border>
    <border>
      <left style="thin">
        <color indexed="64"/>
      </left>
      <right style="medium">
        <color rgb="FFFF0000"/>
      </right>
      <top/>
      <bottom style="thin">
        <color indexed="64"/>
      </bottom>
      <diagonal/>
    </border>
    <border>
      <left style="thin">
        <color indexed="64"/>
      </left>
      <right/>
      <top style="medium">
        <color rgb="FF00B0F0"/>
      </top>
      <bottom style="thin">
        <color indexed="64"/>
      </bottom>
      <diagonal/>
    </border>
    <border>
      <left/>
      <right style="thin">
        <color indexed="64"/>
      </right>
      <top style="medium">
        <color rgb="FF00B0F0"/>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191">
    <xf numFmtId="0" fontId="0" fillId="0" borderId="0" xfId="0">
      <alignment vertical="center"/>
    </xf>
    <xf numFmtId="0" fontId="0" fillId="0" borderId="1" xfId="0" applyBorder="1">
      <alignment vertical="center"/>
    </xf>
    <xf numFmtId="0" fontId="3" fillId="0" borderId="0" xfId="0" applyFont="1">
      <alignment vertical="center"/>
    </xf>
    <xf numFmtId="0" fontId="0" fillId="0" borderId="4" xfId="0" applyBorder="1">
      <alignment vertical="center"/>
    </xf>
    <xf numFmtId="0" fontId="0" fillId="0" borderId="2"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9" fontId="0" fillId="0" borderId="12" xfId="0" applyNumberFormat="1" applyBorder="1">
      <alignment vertical="center"/>
    </xf>
    <xf numFmtId="177" fontId="0" fillId="0" borderId="2" xfId="0" applyNumberFormat="1" applyBorder="1" applyAlignment="1">
      <alignment vertical="center" shrinkToFit="1"/>
    </xf>
    <xf numFmtId="0" fontId="0" fillId="3" borderId="9" xfId="0" applyFill="1" applyBorder="1" applyProtection="1">
      <alignment vertical="center"/>
      <protection locked="0"/>
    </xf>
    <xf numFmtId="0" fontId="0" fillId="0" borderId="0" xfId="0" applyAlignment="1">
      <alignment horizontal="right" vertical="center"/>
    </xf>
    <xf numFmtId="0" fontId="0" fillId="0" borderId="0" xfId="0" applyAlignment="1">
      <alignment vertical="center" wrapText="1"/>
    </xf>
    <xf numFmtId="0" fontId="0" fillId="0" borderId="13" xfId="0" applyBorder="1">
      <alignment vertical="center"/>
    </xf>
    <xf numFmtId="0" fontId="0" fillId="3" borderId="14" xfId="0" applyFill="1" applyBorder="1" applyProtection="1">
      <alignment vertical="center"/>
      <protection locked="0"/>
    </xf>
    <xf numFmtId="0" fontId="0" fillId="4" borderId="0" xfId="0" applyFill="1">
      <alignmen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15" xfId="0" applyBorder="1">
      <alignment vertical="center"/>
    </xf>
    <xf numFmtId="0" fontId="0" fillId="0" borderId="16" xfId="0" applyBorder="1">
      <alignment vertical="center"/>
    </xf>
    <xf numFmtId="9" fontId="0" fillId="0" borderId="0" xfId="0" applyNumberFormat="1">
      <alignment vertical="center"/>
    </xf>
    <xf numFmtId="0" fontId="0" fillId="2" borderId="0" xfId="0" applyFill="1">
      <alignment vertical="center"/>
    </xf>
    <xf numFmtId="0" fontId="5" fillId="4" borderId="0" xfId="0" applyFont="1" applyFill="1">
      <alignment vertical="center"/>
    </xf>
    <xf numFmtId="9" fontId="0" fillId="0" borderId="3" xfId="1" applyFont="1" applyBorder="1">
      <alignment vertical="center"/>
    </xf>
    <xf numFmtId="9" fontId="0" fillId="0" borderId="9" xfId="1" applyFont="1" applyBorder="1">
      <alignment vertical="center"/>
    </xf>
    <xf numFmtId="0" fontId="6" fillId="4" borderId="0" xfId="0" applyFont="1" applyFill="1">
      <alignment vertical="center"/>
    </xf>
    <xf numFmtId="0" fontId="6" fillId="0" borderId="0" xfId="0" applyFont="1">
      <alignment vertical="center"/>
    </xf>
    <xf numFmtId="0" fontId="7" fillId="0" borderId="4" xfId="0" applyFont="1" applyBorder="1">
      <alignment vertical="center"/>
    </xf>
    <xf numFmtId="0" fontId="7" fillId="0" borderId="6" xfId="0" applyFont="1" applyBorder="1">
      <alignment vertical="center"/>
    </xf>
    <xf numFmtId="0" fontId="5" fillId="0" borderId="0" xfId="0" applyFont="1">
      <alignment vertical="center"/>
    </xf>
    <xf numFmtId="0" fontId="7" fillId="0" borderId="17" xfId="0" applyFont="1" applyBorder="1">
      <alignment vertical="center"/>
    </xf>
    <xf numFmtId="0" fontId="0" fillId="0" borderId="18" xfId="0" applyBorder="1">
      <alignment vertical="center"/>
    </xf>
    <xf numFmtId="0" fontId="4" fillId="0" borderId="0" xfId="0" applyFont="1" applyAlignment="1">
      <alignment vertical="center" wrapText="1"/>
    </xf>
    <xf numFmtId="0" fontId="9" fillId="0" borderId="0" xfId="0" applyFont="1" applyAlignment="1">
      <alignment vertical="center" wrapText="1"/>
    </xf>
    <xf numFmtId="0" fontId="0" fillId="6" borderId="3" xfId="0" applyFill="1" applyBorder="1" applyAlignment="1">
      <alignment horizontal="center" vertical="center"/>
    </xf>
    <xf numFmtId="0" fontId="9" fillId="0" borderId="4" xfId="0" applyFont="1" applyBorder="1" applyAlignment="1">
      <alignment vertical="center" wrapText="1"/>
    </xf>
    <xf numFmtId="0" fontId="0" fillId="0" borderId="5" xfId="0" applyBorder="1" applyAlignment="1">
      <alignment horizontal="center" vertical="center"/>
    </xf>
    <xf numFmtId="0" fontId="0" fillId="6" borderId="14" xfId="0" applyFill="1" applyBorder="1" applyAlignment="1">
      <alignment horizontal="center" vertical="center"/>
    </xf>
    <xf numFmtId="0" fontId="0" fillId="6" borderId="3" xfId="0" applyFill="1" applyBorder="1">
      <alignment vertical="center"/>
    </xf>
    <xf numFmtId="9" fontId="0" fillId="4" borderId="3" xfId="1" applyFont="1" applyFill="1" applyBorder="1">
      <alignment vertical="center"/>
    </xf>
    <xf numFmtId="9" fontId="0" fillId="4" borderId="9" xfId="1" applyFont="1" applyFill="1" applyBorder="1">
      <alignment vertical="center"/>
    </xf>
    <xf numFmtId="9" fontId="0" fillId="4" borderId="12" xfId="0" applyNumberFormat="1" applyFill="1" applyBorder="1">
      <alignment vertical="center"/>
    </xf>
    <xf numFmtId="9" fontId="0" fillId="4" borderId="12" xfId="1" applyFont="1" applyFill="1" applyBorder="1">
      <alignment vertical="center"/>
    </xf>
    <xf numFmtId="0" fontId="12" fillId="0" borderId="0" xfId="0" applyFont="1">
      <alignment vertical="center"/>
    </xf>
    <xf numFmtId="0" fontId="13" fillId="0" borderId="0" xfId="0" applyFont="1" applyAlignment="1">
      <alignment horizontal="right" vertical="center"/>
    </xf>
    <xf numFmtId="0" fontId="0" fillId="2" borderId="3" xfId="0" applyFill="1" applyBorder="1" applyProtection="1">
      <alignment vertical="center"/>
      <protection locked="0"/>
    </xf>
    <xf numFmtId="0" fontId="0" fillId="2" borderId="9" xfId="0" applyFill="1" applyBorder="1" applyProtection="1">
      <alignment vertical="center"/>
      <protection locked="0"/>
    </xf>
    <xf numFmtId="0" fontId="0" fillId="2" borderId="12" xfId="0" applyFill="1" applyBorder="1">
      <alignment vertical="center"/>
    </xf>
    <xf numFmtId="0" fontId="0" fillId="2" borderId="14" xfId="0" applyFill="1" applyBorder="1" applyProtection="1">
      <alignment vertical="center"/>
      <protection locked="0"/>
    </xf>
    <xf numFmtId="0" fontId="0" fillId="3" borderId="4" xfId="0" quotePrefix="1" applyFill="1" applyBorder="1">
      <alignment vertical="center"/>
    </xf>
    <xf numFmtId="0" fontId="0" fillId="3" borderId="2" xfId="0" applyFill="1" applyBorder="1">
      <alignment vertical="center"/>
    </xf>
    <xf numFmtId="0" fontId="0" fillId="3" borderId="5" xfId="0" applyFill="1" applyBorder="1">
      <alignment vertical="center"/>
    </xf>
    <xf numFmtId="0" fontId="0" fillId="3" borderId="15" xfId="0" quotePrefix="1" applyFill="1" applyBorder="1">
      <alignment vertical="center"/>
    </xf>
    <xf numFmtId="0" fontId="0" fillId="3" borderId="13" xfId="0" applyFill="1" applyBorder="1">
      <alignment vertical="center"/>
    </xf>
    <xf numFmtId="0" fontId="0" fillId="3" borderId="16" xfId="0" applyFill="1" applyBorder="1">
      <alignment vertical="center"/>
    </xf>
    <xf numFmtId="0" fontId="0" fillId="3" borderId="6" xfId="0" quotePrefix="1" applyFill="1" applyBorder="1">
      <alignment vertical="center"/>
    </xf>
    <xf numFmtId="0" fontId="0" fillId="3" borderId="7" xfId="0" applyFill="1" applyBorder="1">
      <alignment vertical="center"/>
    </xf>
    <xf numFmtId="0" fontId="0" fillId="3" borderId="8" xfId="0" applyFill="1" applyBorder="1">
      <alignment vertical="center"/>
    </xf>
    <xf numFmtId="0" fontId="9" fillId="4" borderId="4" xfId="0" applyFont="1" applyFill="1" applyBorder="1" applyAlignment="1">
      <alignment vertical="center" wrapText="1"/>
    </xf>
    <xf numFmtId="0" fontId="14" fillId="0" borderId="0" xfId="0" applyFont="1">
      <alignment vertical="center"/>
    </xf>
    <xf numFmtId="0" fontId="15" fillId="0" borderId="0" xfId="0" applyFont="1">
      <alignment vertical="center"/>
    </xf>
    <xf numFmtId="0" fontId="16" fillId="0" borderId="4" xfId="0" applyFont="1" applyBorder="1" applyAlignment="1">
      <alignment vertical="center" wrapText="1"/>
    </xf>
    <xf numFmtId="0" fontId="17" fillId="2" borderId="0" xfId="0" applyFont="1" applyFill="1">
      <alignment vertical="center"/>
    </xf>
    <xf numFmtId="0" fontId="12" fillId="2" borderId="0" xfId="0" applyFont="1" applyFill="1">
      <alignment vertical="center"/>
    </xf>
    <xf numFmtId="0" fontId="12" fillId="2" borderId="4" xfId="0" applyFont="1" applyFill="1" applyBorder="1">
      <alignment vertical="center"/>
    </xf>
    <xf numFmtId="0" fontId="5" fillId="2" borderId="0" xfId="0" applyFont="1" applyFill="1">
      <alignment vertical="center"/>
    </xf>
    <xf numFmtId="0" fontId="17" fillId="0" borderId="0" xfId="0" applyFont="1">
      <alignment vertical="center"/>
    </xf>
    <xf numFmtId="0" fontId="0" fillId="3" borderId="3" xfId="0" applyFill="1" applyBorder="1" applyAlignment="1">
      <alignment horizontal="center" vertical="center"/>
    </xf>
    <xf numFmtId="0" fontId="0" fillId="6" borderId="3" xfId="0" applyFill="1" applyBorder="1" applyAlignment="1">
      <alignment horizontal="center" vertical="center" wrapText="1"/>
    </xf>
    <xf numFmtId="0" fontId="0" fillId="0" borderId="16" xfId="0" applyBorder="1" applyAlignment="1">
      <alignment horizontal="center" vertical="center"/>
    </xf>
    <xf numFmtId="0" fontId="9" fillId="4" borderId="38" xfId="0" applyFont="1" applyFill="1" applyBorder="1" applyAlignment="1">
      <alignment vertical="center" wrapText="1"/>
    </xf>
    <xf numFmtId="0" fontId="9" fillId="2" borderId="39" xfId="0" applyFont="1" applyFill="1" applyBorder="1" applyAlignment="1">
      <alignment vertical="center" wrapText="1"/>
    </xf>
    <xf numFmtId="0" fontId="5" fillId="8" borderId="31" xfId="0" applyFont="1" applyFill="1" applyBorder="1">
      <alignment vertical="center"/>
    </xf>
    <xf numFmtId="0" fontId="0" fillId="8" borderId="24" xfId="0" applyFill="1" applyBorder="1" applyAlignment="1">
      <alignment horizontal="center" vertical="center"/>
    </xf>
    <xf numFmtId="0" fontId="0" fillId="8" borderId="25" xfId="0" applyFill="1" applyBorder="1" applyAlignment="1">
      <alignment horizontal="center" vertical="center"/>
    </xf>
    <xf numFmtId="0" fontId="0" fillId="9" borderId="32" xfId="0" applyFill="1" applyBorder="1">
      <alignment vertical="center"/>
    </xf>
    <xf numFmtId="0" fontId="0" fillId="10" borderId="33" xfId="0" applyFill="1" applyBorder="1">
      <alignment vertical="center"/>
    </xf>
    <xf numFmtId="0" fontId="11" fillId="9" borderId="33" xfId="0" applyFont="1" applyFill="1" applyBorder="1">
      <alignment vertical="center"/>
    </xf>
    <xf numFmtId="0" fontId="11" fillId="10" borderId="33" xfId="0" applyFont="1" applyFill="1" applyBorder="1">
      <alignment vertical="center"/>
    </xf>
    <xf numFmtId="0" fontId="18" fillId="10" borderId="33" xfId="0" applyFont="1" applyFill="1" applyBorder="1">
      <alignment vertical="center"/>
    </xf>
    <xf numFmtId="0" fontId="11" fillId="10" borderId="34" xfId="0" applyFont="1" applyFill="1" applyBorder="1">
      <alignment vertical="center"/>
    </xf>
    <xf numFmtId="0" fontId="0" fillId="9" borderId="26" xfId="0" applyFill="1" applyBorder="1">
      <alignment vertical="center"/>
    </xf>
    <xf numFmtId="0" fontId="0" fillId="10" borderId="3" xfId="0" applyFill="1" applyBorder="1">
      <alignment vertical="center"/>
    </xf>
    <xf numFmtId="0" fontId="11" fillId="9" borderId="3" xfId="0" applyFont="1" applyFill="1" applyBorder="1">
      <alignment vertical="center"/>
    </xf>
    <xf numFmtId="0" fontId="11" fillId="10" borderId="3" xfId="0" applyFont="1" applyFill="1" applyBorder="1">
      <alignment vertical="center"/>
    </xf>
    <xf numFmtId="0" fontId="18" fillId="10" borderId="3" xfId="0" applyFont="1" applyFill="1" applyBorder="1">
      <alignment vertical="center"/>
    </xf>
    <xf numFmtId="0" fontId="11" fillId="10" borderId="27" xfId="0" applyFont="1" applyFill="1" applyBorder="1">
      <alignment vertical="center"/>
    </xf>
    <xf numFmtId="0" fontId="0" fillId="9" borderId="28" xfId="0" applyFill="1" applyBorder="1">
      <alignment vertical="center"/>
    </xf>
    <xf numFmtId="0" fontId="0" fillId="10" borderId="29" xfId="0" applyFill="1" applyBorder="1">
      <alignment vertical="center"/>
    </xf>
    <xf numFmtId="0" fontId="11" fillId="10" borderId="29" xfId="0" applyFont="1" applyFill="1" applyBorder="1">
      <alignment vertical="center"/>
    </xf>
    <xf numFmtId="0" fontId="11" fillId="9" borderId="29" xfId="0" applyFont="1" applyFill="1" applyBorder="1">
      <alignment vertical="center"/>
    </xf>
    <xf numFmtId="0" fontId="11" fillId="10" borderId="30" xfId="0" applyFont="1" applyFill="1" applyBorder="1">
      <alignment vertical="center"/>
    </xf>
    <xf numFmtId="0" fontId="21" fillId="0" borderId="0" xfId="0" applyFont="1" applyAlignment="1">
      <alignment vertical="center" wrapText="1"/>
    </xf>
    <xf numFmtId="0" fontId="21" fillId="0" borderId="0" xfId="0" applyFont="1">
      <alignment vertical="center"/>
    </xf>
    <xf numFmtId="0" fontId="11" fillId="0" borderId="0" xfId="0" applyFont="1">
      <alignment vertical="center"/>
    </xf>
    <xf numFmtId="0" fontId="21" fillId="7" borderId="0" xfId="0" applyFont="1" applyFill="1">
      <alignment vertical="center"/>
    </xf>
    <xf numFmtId="0" fontId="0" fillId="7" borderId="0" xfId="0" applyFill="1">
      <alignment vertical="center"/>
    </xf>
    <xf numFmtId="0" fontId="25" fillId="0" borderId="0" xfId="0" applyFont="1">
      <alignment vertical="center"/>
    </xf>
    <xf numFmtId="0" fontId="0" fillId="2" borderId="0" xfId="0" applyFill="1" applyAlignment="1">
      <alignment horizontal="left" vertical="center" indent="1"/>
    </xf>
    <xf numFmtId="9" fontId="0" fillId="2" borderId="0" xfId="0" applyNumberFormat="1" applyFill="1" applyAlignment="1">
      <alignment horizontal="left" vertical="center" indent="1"/>
    </xf>
    <xf numFmtId="0" fontId="5" fillId="0" borderId="1" xfId="0" applyFont="1" applyBorder="1">
      <alignment vertical="center"/>
    </xf>
    <xf numFmtId="0" fontId="0" fillId="2" borderId="1" xfId="0" applyFill="1" applyBorder="1">
      <alignment vertical="center"/>
    </xf>
    <xf numFmtId="0" fontId="26" fillId="3" borderId="55" xfId="0" applyFont="1" applyFill="1" applyBorder="1" applyAlignment="1">
      <alignment horizontal="center" vertical="center"/>
    </xf>
    <xf numFmtId="0" fontId="0" fillId="3" borderId="56" xfId="0" applyFill="1" applyBorder="1" applyAlignment="1">
      <alignment horizontal="center" vertical="center"/>
    </xf>
    <xf numFmtId="0" fontId="26" fillId="3" borderId="56" xfId="0" applyFont="1" applyFill="1" applyBorder="1" applyAlignment="1">
      <alignment horizontal="center" vertical="center"/>
    </xf>
    <xf numFmtId="0" fontId="0" fillId="3" borderId="57" xfId="0" applyFill="1" applyBorder="1" applyAlignment="1">
      <alignment horizontal="center" vertical="center"/>
    </xf>
    <xf numFmtId="0" fontId="22" fillId="7" borderId="0" xfId="0" applyFont="1" applyFill="1" applyAlignment="1">
      <alignment vertical="center" wrapText="1"/>
    </xf>
    <xf numFmtId="0" fontId="0" fillId="0" borderId="3" xfId="0" applyBorder="1">
      <alignment vertical="center"/>
    </xf>
    <xf numFmtId="0" fontId="12" fillId="3" borderId="1" xfId="0" applyFont="1" applyFill="1" applyBorder="1" applyProtection="1">
      <alignment vertical="center"/>
      <protection locked="0"/>
    </xf>
    <xf numFmtId="0" fontId="12" fillId="3" borderId="2" xfId="0" applyFont="1" applyFill="1" applyBorder="1">
      <alignment vertical="center"/>
    </xf>
    <xf numFmtId="0" fontId="12" fillId="3" borderId="13" xfId="0" applyFont="1" applyFill="1" applyBorder="1">
      <alignment vertical="center"/>
    </xf>
    <xf numFmtId="0" fontId="12" fillId="3" borderId="3" xfId="0" applyFont="1" applyFill="1" applyBorder="1" applyProtection="1">
      <alignment vertical="center"/>
      <protection locked="0"/>
    </xf>
    <xf numFmtId="0" fontId="12" fillId="3" borderId="14" xfId="0" applyFont="1" applyFill="1" applyBorder="1" applyProtection="1">
      <alignment vertical="center"/>
      <protection locked="0"/>
    </xf>
    <xf numFmtId="0" fontId="12" fillId="5" borderId="21" xfId="0" applyFont="1" applyFill="1" applyBorder="1" applyAlignment="1">
      <alignment vertical="center" wrapText="1"/>
    </xf>
    <xf numFmtId="0" fontId="12" fillId="0" borderId="22" xfId="0" applyFont="1" applyBorder="1" applyAlignment="1">
      <alignment vertical="center" wrapText="1"/>
    </xf>
    <xf numFmtId="0" fontId="12" fillId="5" borderId="22" xfId="0" applyFont="1" applyFill="1" applyBorder="1" applyAlignment="1">
      <alignment vertical="center" wrapText="1"/>
    </xf>
    <xf numFmtId="0" fontId="12" fillId="5" borderId="23" xfId="0" applyFont="1" applyFill="1" applyBorder="1" applyAlignment="1">
      <alignment vertical="center" wrapText="1"/>
    </xf>
    <xf numFmtId="0" fontId="21" fillId="7" borderId="0" xfId="0" applyFont="1" applyFill="1" applyAlignment="1">
      <alignment vertical="center" wrapText="1"/>
    </xf>
    <xf numFmtId="0" fontId="0" fillId="0" borderId="1" xfId="0" applyBorder="1" applyAlignment="1">
      <alignment horizontal="right" vertical="center"/>
    </xf>
    <xf numFmtId="0" fontId="0" fillId="0" borderId="1" xfId="0" applyBorder="1" applyAlignment="1">
      <alignment horizontal="left" vertical="center"/>
    </xf>
    <xf numFmtId="0" fontId="0" fillId="0" borderId="2" xfId="0" applyBorder="1" applyAlignment="1">
      <alignment horizontal="right" vertical="center"/>
    </xf>
    <xf numFmtId="0" fontId="0" fillId="2" borderId="0" xfId="0" applyFill="1" applyAlignment="1">
      <alignment vertical="top"/>
    </xf>
    <xf numFmtId="0" fontId="19" fillId="5" borderId="0" xfId="0" applyFont="1" applyFill="1">
      <alignment vertical="center"/>
    </xf>
    <xf numFmtId="0" fontId="0" fillId="0" borderId="0" xfId="0" applyAlignment="1">
      <alignment horizontal="left" vertical="center"/>
    </xf>
    <xf numFmtId="0" fontId="19" fillId="11" borderId="0" xfId="0" applyFont="1" applyFill="1" applyAlignment="1">
      <alignment vertical="center" wrapText="1"/>
    </xf>
    <xf numFmtId="0" fontId="22" fillId="7" borderId="0" xfId="0" applyFont="1" applyFill="1" applyAlignment="1">
      <alignment vertical="top" wrapText="1"/>
    </xf>
    <xf numFmtId="0" fontId="22" fillId="7" borderId="0" xfId="0" applyFont="1" applyFill="1" applyAlignment="1">
      <alignment vertical="center" wrapText="1"/>
    </xf>
    <xf numFmtId="0" fontId="5" fillId="0" borderId="0" xfId="0" applyFont="1" applyAlignment="1">
      <alignment horizontal="left" vertical="center" wrapText="1"/>
    </xf>
    <xf numFmtId="0" fontId="21" fillId="7" borderId="0" xfId="0" applyFont="1" applyFill="1" applyAlignment="1">
      <alignment horizontal="left" vertical="center" wrapText="1"/>
    </xf>
    <xf numFmtId="0" fontId="5" fillId="12" borderId="0" xfId="0" applyFont="1" applyFill="1" applyAlignment="1">
      <alignment horizontal="left" vertical="center"/>
    </xf>
    <xf numFmtId="0" fontId="5" fillId="0" borderId="3" xfId="0" applyFont="1" applyBorder="1" applyAlignment="1">
      <alignment horizontal="left" vertical="center"/>
    </xf>
    <xf numFmtId="0" fontId="5" fillId="5" borderId="3" xfId="0" applyFont="1" applyFill="1" applyBorder="1" applyAlignment="1">
      <alignment horizontal="left" vertical="center"/>
    </xf>
    <xf numFmtId="0" fontId="5" fillId="11" borderId="3" xfId="0" applyFont="1" applyFill="1" applyBorder="1" applyAlignment="1">
      <alignment horizontal="left" vertical="center"/>
    </xf>
    <xf numFmtId="0" fontId="5" fillId="12"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xf>
    <xf numFmtId="0" fontId="0" fillId="3" borderId="14" xfId="0" applyFill="1" applyBorder="1" applyAlignment="1">
      <alignment horizontal="center" vertical="center"/>
    </xf>
    <xf numFmtId="0" fontId="0" fillId="3" borderId="19" xfId="0" applyFill="1" applyBorder="1" applyAlignment="1">
      <alignment horizontal="center" vertical="center"/>
    </xf>
    <xf numFmtId="0" fontId="0" fillId="3" borderId="12" xfId="0" applyFill="1" applyBorder="1" applyAlignment="1">
      <alignment horizontal="center" vertical="center"/>
    </xf>
    <xf numFmtId="0" fontId="0" fillId="7" borderId="14" xfId="0" applyFill="1" applyBorder="1" applyAlignment="1">
      <alignment horizontal="center" vertical="center"/>
    </xf>
    <xf numFmtId="0" fontId="0" fillId="7" borderId="19" xfId="0" applyFill="1" applyBorder="1" applyAlignment="1">
      <alignment horizontal="center" vertical="center"/>
    </xf>
    <xf numFmtId="0" fontId="0" fillId="7" borderId="12" xfId="0" applyFill="1" applyBorder="1" applyAlignment="1">
      <alignment horizontal="center" vertical="center"/>
    </xf>
    <xf numFmtId="0" fontId="0" fillId="0" borderId="14" xfId="0" applyBorder="1" applyAlignment="1">
      <alignment horizontal="center"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8" borderId="24" xfId="0" applyFill="1" applyBorder="1" applyAlignment="1">
      <alignment horizontal="center" vertical="center"/>
    </xf>
    <xf numFmtId="0" fontId="0" fillId="8" borderId="40" xfId="0" applyFill="1" applyBorder="1" applyAlignment="1">
      <alignment horizontal="center" vertical="center"/>
    </xf>
    <xf numFmtId="0" fontId="0" fillId="8" borderId="41" xfId="0"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12" fillId="3" borderId="35" xfId="0" applyFont="1" applyFill="1" applyBorder="1" applyAlignment="1">
      <alignment vertical="center" wrapText="1"/>
    </xf>
    <xf numFmtId="0" fontId="12" fillId="3" borderId="36" xfId="0" applyFont="1" applyFill="1" applyBorder="1" applyAlignment="1">
      <alignment vertical="center" wrapText="1"/>
    </xf>
    <xf numFmtId="0" fontId="12" fillId="3" borderId="37" xfId="0" applyFont="1" applyFill="1" applyBorder="1" applyAlignment="1">
      <alignment vertical="center" wrapText="1"/>
    </xf>
    <xf numFmtId="0" fontId="5" fillId="0" borderId="0" xfId="0" applyFont="1" applyAlignment="1">
      <alignment vertical="center" wrapText="1"/>
    </xf>
    <xf numFmtId="0" fontId="7" fillId="0" borderId="4" xfId="0" applyFont="1" applyBorder="1" applyAlignment="1">
      <alignment horizontal="left" vertical="center" wrapText="1"/>
    </xf>
    <xf numFmtId="0" fontId="7" fillId="0" borderId="2" xfId="0" applyFont="1" applyBorder="1" applyAlignment="1">
      <alignment horizontal="left" vertical="center"/>
    </xf>
    <xf numFmtId="0" fontId="7" fillId="0" borderId="5" xfId="0" applyFont="1" applyBorder="1" applyAlignment="1">
      <alignment horizontal="left" vertical="center"/>
    </xf>
    <xf numFmtId="0" fontId="12" fillId="3" borderId="0" xfId="0" applyFont="1" applyFill="1" applyAlignment="1" applyProtection="1">
      <alignment horizontal="center" vertical="center"/>
      <protection locked="0"/>
    </xf>
    <xf numFmtId="0" fontId="13" fillId="3" borderId="0" xfId="0" applyFont="1" applyFill="1" applyAlignment="1" applyProtection="1">
      <alignment horizontal="center" vertical="center"/>
      <protection locked="0"/>
    </xf>
    <xf numFmtId="0" fontId="26" fillId="3" borderId="36" xfId="0" applyFont="1" applyFill="1" applyBorder="1" applyAlignment="1">
      <alignment vertical="center" wrapText="1"/>
    </xf>
    <xf numFmtId="0" fontId="26" fillId="3" borderId="37" xfId="0" applyFont="1" applyFill="1" applyBorder="1" applyAlignment="1">
      <alignment vertical="center" wrapText="1"/>
    </xf>
    <xf numFmtId="176" fontId="12" fillId="3" borderId="0" xfId="0" applyNumberFormat="1" applyFont="1" applyFill="1" applyAlignment="1" applyProtection="1">
      <alignment horizontal="center" vertical="center" shrinkToFit="1"/>
      <protection locked="0"/>
    </xf>
    <xf numFmtId="0" fontId="0" fillId="0" borderId="2" xfId="0" applyBorder="1" applyAlignment="1">
      <alignment horizontal="right" vertical="center"/>
    </xf>
    <xf numFmtId="0" fontId="12" fillId="3" borderId="42"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12" fillId="3" borderId="44" xfId="0" applyFont="1" applyFill="1" applyBorder="1" applyAlignment="1">
      <alignment horizontal="left" vertical="center" wrapText="1"/>
    </xf>
    <xf numFmtId="0" fontId="12" fillId="3" borderId="45" xfId="0" applyFont="1" applyFill="1" applyBorder="1" applyAlignment="1">
      <alignment horizontal="left" vertical="center" wrapText="1"/>
    </xf>
    <xf numFmtId="0" fontId="12" fillId="3" borderId="0" xfId="0" applyFont="1" applyFill="1" applyAlignment="1">
      <alignment horizontal="left" vertical="center" wrapText="1"/>
    </xf>
    <xf numFmtId="0" fontId="12" fillId="3" borderId="46"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2" fillId="3" borderId="48" xfId="0" applyFont="1" applyFill="1" applyBorder="1" applyAlignment="1">
      <alignment horizontal="left" vertical="center" wrapText="1"/>
    </xf>
    <xf numFmtId="0" fontId="12" fillId="3" borderId="49" xfId="0" applyFont="1" applyFill="1" applyBorder="1" applyAlignment="1">
      <alignment horizontal="left" vertical="center" wrapText="1"/>
    </xf>
    <xf numFmtId="0" fontId="20" fillId="7" borderId="0" xfId="0" applyFont="1" applyFill="1" applyAlignment="1">
      <alignment horizontal="left" vertical="center" wrapText="1"/>
    </xf>
    <xf numFmtId="0" fontId="0" fillId="2" borderId="50" xfId="0" applyFill="1" applyBorder="1" applyAlignment="1">
      <alignment horizontal="center" vertical="center"/>
    </xf>
    <xf numFmtId="0" fontId="0" fillId="2" borderId="53" xfId="0" applyFill="1" applyBorder="1" applyAlignment="1">
      <alignment horizontal="center" vertical="center"/>
    </xf>
    <xf numFmtId="0" fontId="0" fillId="2" borderId="5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51" xfId="0" applyFill="1" applyBorder="1" applyAlignment="1">
      <alignment horizontal="center" vertical="center"/>
    </xf>
    <xf numFmtId="0" fontId="0" fillId="2" borderId="3" xfId="0" applyFill="1" applyBorder="1" applyAlignment="1">
      <alignment horizontal="center" vertical="center"/>
    </xf>
    <xf numFmtId="0" fontId="0" fillId="2" borderId="52" xfId="0" applyFill="1" applyBorder="1" applyAlignment="1">
      <alignment horizontal="center" vertical="center" wrapText="1"/>
    </xf>
    <xf numFmtId="0" fontId="0" fillId="2" borderId="54" xfId="0" applyFill="1" applyBorder="1" applyAlignment="1">
      <alignment horizontal="center" vertical="center" wrapText="1"/>
    </xf>
    <xf numFmtId="0" fontId="0" fillId="7" borderId="45" xfId="0" applyFill="1" applyBorder="1" applyAlignment="1">
      <alignment horizontal="left" vertical="center" wrapText="1"/>
    </xf>
    <xf numFmtId="0" fontId="0" fillId="7" borderId="0" xfId="0" applyFill="1" applyAlignment="1">
      <alignment horizontal="left" vertical="center" wrapText="1"/>
    </xf>
  </cellXfs>
  <cellStyles count="2">
    <cellStyle name="パーセント" xfId="1" builtinId="5"/>
    <cellStyle name="標準" xfId="0" builtinId="0"/>
  </cellStyles>
  <dxfs count="1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358590</xdr:colOff>
      <xdr:row>17</xdr:row>
      <xdr:rowOff>83941</xdr:rowOff>
    </xdr:from>
    <xdr:to>
      <xdr:col>6</xdr:col>
      <xdr:colOff>233083</xdr:colOff>
      <xdr:row>31</xdr:row>
      <xdr:rowOff>107576</xdr:rowOff>
    </xdr:to>
    <xdr:grpSp>
      <xdr:nvGrpSpPr>
        <xdr:cNvPr id="34" name="グループ化 33">
          <a:extLst>
            <a:ext uri="{FF2B5EF4-FFF2-40B4-BE49-F238E27FC236}">
              <a16:creationId xmlns:a16="http://schemas.microsoft.com/office/drawing/2014/main" id="{00000000-0008-0000-0000-000022000000}"/>
            </a:ext>
          </a:extLst>
        </xdr:cNvPr>
        <xdr:cNvGrpSpPr/>
      </xdr:nvGrpSpPr>
      <xdr:grpSpPr>
        <a:xfrm>
          <a:off x="358590" y="6012301"/>
          <a:ext cx="3714973" cy="3856495"/>
          <a:chOff x="304801" y="5624130"/>
          <a:chExt cx="3693458" cy="4210152"/>
        </a:xfrm>
      </xdr:grpSpPr>
      <xdr:pic>
        <xdr:nvPicPr>
          <xdr:cNvPr id="33" name="図 32">
            <a:extLst>
              <a:ext uri="{FF2B5EF4-FFF2-40B4-BE49-F238E27FC236}">
                <a16:creationId xmlns:a16="http://schemas.microsoft.com/office/drawing/2014/main" id="{00000000-0008-0000-0000-00002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4801" y="5683622"/>
            <a:ext cx="3693458" cy="4129553"/>
          </a:xfrm>
          <a:prstGeom prst="rect">
            <a:avLst/>
          </a:prstGeom>
        </xdr:spPr>
      </xdr:pic>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14596" y="5624130"/>
            <a:ext cx="2620275" cy="421015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114570" y="8000848"/>
            <a:ext cx="1661484" cy="100395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左クリックを押しながら赤枠（セル</a:t>
            </a:r>
            <a:r>
              <a:rPr kumimoji="1" lang="en-US" altLang="ja-JP" sz="1100" b="1">
                <a:solidFill>
                  <a:srgbClr val="FF0000"/>
                </a:solidFill>
              </a:rPr>
              <a:t>D4</a:t>
            </a:r>
            <a:r>
              <a:rPr kumimoji="1" lang="ja-JP" altLang="en-US" sz="1100" b="1">
                <a:solidFill>
                  <a:srgbClr val="FF0000"/>
                </a:solidFill>
              </a:rPr>
              <a:t>～</a:t>
            </a:r>
            <a:r>
              <a:rPr kumimoji="1" lang="en-US" altLang="ja-JP" sz="1100" b="1">
                <a:solidFill>
                  <a:srgbClr val="FF0000"/>
                </a:solidFill>
              </a:rPr>
              <a:t>D62</a:t>
            </a:r>
            <a:r>
              <a:rPr kumimoji="1" lang="ja-JP" altLang="en-US" sz="1100" b="1">
                <a:solidFill>
                  <a:srgbClr val="FF0000"/>
                </a:solidFill>
              </a:rPr>
              <a:t>）を全て選択</a:t>
            </a:r>
            <a:endParaRPr kumimoji="1" lang="en-US" altLang="ja-JP" sz="1100" b="1">
              <a:solidFill>
                <a:srgbClr val="FF0000"/>
              </a:solidFill>
            </a:endParaRPr>
          </a:p>
          <a:p>
            <a:r>
              <a:rPr kumimoji="1" lang="ja-JP" altLang="en-US" sz="1100" b="1">
                <a:solidFill>
                  <a:srgbClr val="FF0000"/>
                </a:solidFill>
              </a:rPr>
              <a:t>→赤枠内で右クリック</a:t>
            </a:r>
          </a:p>
        </xdr:txBody>
      </xdr:sp>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3072931" y="6061144"/>
            <a:ext cx="692932" cy="32560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コピー</a:t>
            </a:r>
          </a:p>
        </xdr:txBody>
      </xdr:sp>
    </xdr:grpSp>
    <xdr:clientData/>
  </xdr:twoCellAnchor>
  <xdr:twoCellAnchor>
    <xdr:from>
      <xdr:col>3</xdr:col>
      <xdr:colOff>277007</xdr:colOff>
      <xdr:row>17</xdr:row>
      <xdr:rowOff>426655</xdr:rowOff>
    </xdr:from>
    <xdr:to>
      <xdr:col>5</xdr:col>
      <xdr:colOff>544374</xdr:colOff>
      <xdr:row>18</xdr:row>
      <xdr:rowOff>165161</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186489" y="6217855"/>
          <a:ext cx="1540356" cy="33017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152402</xdr:colOff>
      <xdr:row>17</xdr:row>
      <xdr:rowOff>107648</xdr:rowOff>
    </xdr:from>
    <xdr:to>
      <xdr:col>12</xdr:col>
      <xdr:colOff>496913</xdr:colOff>
      <xdr:row>20</xdr:row>
      <xdr:rowOff>242047</xdr:rowOff>
    </xdr:to>
    <xdr:grpSp>
      <xdr:nvGrpSpPr>
        <xdr:cNvPr id="36" name="グループ化 35">
          <a:extLst>
            <a:ext uri="{FF2B5EF4-FFF2-40B4-BE49-F238E27FC236}">
              <a16:creationId xmlns:a16="http://schemas.microsoft.com/office/drawing/2014/main" id="{00000000-0008-0000-0000-000024000000}"/>
            </a:ext>
          </a:extLst>
        </xdr:cNvPr>
        <xdr:cNvGrpSpPr/>
      </xdr:nvGrpSpPr>
      <xdr:grpSpPr>
        <a:xfrm>
          <a:off x="5273042" y="6036008"/>
          <a:ext cx="2904831" cy="1757459"/>
          <a:chOff x="5244355" y="5773342"/>
          <a:chExt cx="2890487" cy="2079740"/>
        </a:xfrm>
      </xdr:grpSpPr>
      <xdr:pic>
        <xdr:nvPicPr>
          <xdr:cNvPr id="35" name="図 34">
            <a:extLst>
              <a:ext uri="{FF2B5EF4-FFF2-40B4-BE49-F238E27FC236}">
                <a16:creationId xmlns:a16="http://schemas.microsoft.com/office/drawing/2014/main" id="{00000000-0008-0000-0000-00002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44355" y="5773342"/>
            <a:ext cx="2890487" cy="2079740"/>
          </a:xfrm>
          <a:prstGeom prst="rect">
            <a:avLst/>
          </a:prstGeom>
        </xdr:spPr>
      </xdr:pic>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6036602" y="6822141"/>
            <a:ext cx="943838" cy="28923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6073801" y="7192688"/>
            <a:ext cx="937929" cy="535058"/>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B</a:t>
            </a:r>
            <a:r>
              <a:rPr kumimoji="1" lang="ja-JP" altLang="en-US" sz="1100" b="1">
                <a:solidFill>
                  <a:srgbClr val="FF0000"/>
                </a:solidFill>
              </a:rPr>
              <a:t>列のセルを右クリック</a:t>
            </a:r>
          </a:p>
        </xdr:txBody>
      </xdr:sp>
    </xdr:grpSp>
    <xdr:clientData/>
  </xdr:twoCellAnchor>
  <xdr:twoCellAnchor>
    <xdr:from>
      <xdr:col>8</xdr:col>
      <xdr:colOff>161365</xdr:colOff>
      <xdr:row>20</xdr:row>
      <xdr:rowOff>331693</xdr:rowOff>
    </xdr:from>
    <xdr:to>
      <xdr:col>13</xdr:col>
      <xdr:colOff>56109</xdr:colOff>
      <xdr:row>46</xdr:row>
      <xdr:rowOff>123592</xdr:rowOff>
    </xdr:to>
    <xdr:grpSp>
      <xdr:nvGrpSpPr>
        <xdr:cNvPr id="38" name="グループ化 37">
          <a:extLst>
            <a:ext uri="{FF2B5EF4-FFF2-40B4-BE49-F238E27FC236}">
              <a16:creationId xmlns:a16="http://schemas.microsoft.com/office/drawing/2014/main" id="{00000000-0008-0000-0000-000026000000}"/>
            </a:ext>
          </a:extLst>
        </xdr:cNvPr>
        <xdr:cNvGrpSpPr/>
      </xdr:nvGrpSpPr>
      <xdr:grpSpPr>
        <a:xfrm>
          <a:off x="5282005" y="7883113"/>
          <a:ext cx="3095144" cy="4516299"/>
          <a:chOff x="5253318" y="7942728"/>
          <a:chExt cx="3077215" cy="4588017"/>
        </a:xfrm>
      </xdr:grpSpPr>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253318" y="7942728"/>
            <a:ext cx="3077215" cy="4588017"/>
          </a:xfrm>
          <a:prstGeom prst="rect">
            <a:avLst/>
          </a:prstGeom>
        </xdr:spPr>
      </xdr:pic>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6549571" y="9308610"/>
            <a:ext cx="1407679" cy="16212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280052" y="9504729"/>
            <a:ext cx="178010" cy="17242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596664" y="9858902"/>
            <a:ext cx="1514388" cy="54190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貼り付けのオプション</a:t>
            </a:r>
            <a:br>
              <a:rPr kumimoji="1" lang="en-US" altLang="ja-JP" sz="1100" b="1">
                <a:solidFill>
                  <a:srgbClr val="FF0000"/>
                </a:solidFill>
              </a:rPr>
            </a:br>
            <a:r>
              <a:rPr kumimoji="1" lang="ja-JP" altLang="en-US" sz="1100" b="1">
                <a:solidFill>
                  <a:srgbClr val="FF0000"/>
                </a:solidFill>
              </a:rPr>
              <a:t>→行列を入れ替える</a:t>
            </a:r>
          </a:p>
        </xdr:txBody>
      </xdr:sp>
    </xdr:grpSp>
    <xdr:clientData/>
  </xdr:twoCellAnchor>
  <xdr:twoCellAnchor>
    <xdr:from>
      <xdr:col>8</xdr:col>
      <xdr:colOff>152399</xdr:colOff>
      <xdr:row>47</xdr:row>
      <xdr:rowOff>44825</xdr:rowOff>
    </xdr:from>
    <xdr:to>
      <xdr:col>14</xdr:col>
      <xdr:colOff>601671</xdr:colOff>
      <xdr:row>64</xdr:row>
      <xdr:rowOff>125506</xdr:rowOff>
    </xdr:to>
    <xdr:grpSp>
      <xdr:nvGrpSpPr>
        <xdr:cNvPr id="40" name="グループ化 39">
          <a:extLst>
            <a:ext uri="{FF2B5EF4-FFF2-40B4-BE49-F238E27FC236}">
              <a16:creationId xmlns:a16="http://schemas.microsoft.com/office/drawing/2014/main" id="{00000000-0008-0000-0000-000028000000}"/>
            </a:ext>
          </a:extLst>
        </xdr:cNvPr>
        <xdr:cNvGrpSpPr/>
      </xdr:nvGrpSpPr>
      <xdr:grpSpPr>
        <a:xfrm>
          <a:off x="5273039" y="12488285"/>
          <a:ext cx="4289752" cy="2930561"/>
          <a:chOff x="5244352" y="12622307"/>
          <a:chExt cx="4268237" cy="2976281"/>
        </a:xfrm>
      </xdr:grpSpPr>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244352" y="12622307"/>
            <a:ext cx="4268237" cy="2976281"/>
          </a:xfrm>
          <a:prstGeom prst="rect">
            <a:avLst/>
          </a:prstGeom>
        </xdr:spPr>
      </xdr:pic>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6925681" y="14657294"/>
            <a:ext cx="1976269" cy="7530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rgbClr val="FF0000"/>
                </a:solidFill>
              </a:rPr>
              <a:t>全ての回答票について</a:t>
            </a:r>
            <a:endParaRPr kumimoji="1" lang="en-US" altLang="ja-JP" sz="1100" b="1">
              <a:solidFill>
                <a:srgbClr val="FF0000"/>
              </a:solidFill>
            </a:endParaRPr>
          </a:p>
          <a:p>
            <a:r>
              <a:rPr kumimoji="1" lang="ja-JP" altLang="en-US" sz="1100" b="1">
                <a:solidFill>
                  <a:srgbClr val="FF0000"/>
                </a:solidFill>
              </a:rPr>
              <a:t>上から順番に順に貼り付ける</a:t>
            </a:r>
          </a:p>
        </xdr:txBody>
      </xdr:sp>
    </xdr:grpSp>
    <xdr:clientData/>
  </xdr:twoCellAnchor>
  <xdr:twoCellAnchor>
    <xdr:from>
      <xdr:col>8</xdr:col>
      <xdr:colOff>152402</xdr:colOff>
      <xdr:row>17</xdr:row>
      <xdr:rowOff>107648</xdr:rowOff>
    </xdr:from>
    <xdr:to>
      <xdr:col>12</xdr:col>
      <xdr:colOff>496913</xdr:colOff>
      <xdr:row>20</xdr:row>
      <xdr:rowOff>242047</xdr:rowOff>
    </xdr:to>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5273042" y="6036008"/>
          <a:ext cx="2904831" cy="1757459"/>
          <a:chOff x="5244355" y="5773342"/>
          <a:chExt cx="2890487" cy="2079740"/>
        </a:xfrm>
      </xdr:grpSpPr>
      <xdr:pic>
        <xdr:nvPicPr>
          <xdr:cNvPr id="30" name="図 29">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44355" y="5773342"/>
            <a:ext cx="2890487" cy="2079740"/>
          </a:xfrm>
          <a:prstGeom prst="rect">
            <a:avLst/>
          </a:prstGeom>
        </xdr:spPr>
      </xdr:pic>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6009708" y="6779697"/>
            <a:ext cx="943838" cy="289236"/>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6011048" y="7097186"/>
            <a:ext cx="937929" cy="660394"/>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rPr>
              <a:t>B</a:t>
            </a:r>
            <a:r>
              <a:rPr kumimoji="1" lang="ja-JP" altLang="en-US" sz="1100" b="1">
                <a:solidFill>
                  <a:srgbClr val="FF0000"/>
                </a:solidFill>
              </a:rPr>
              <a:t>列のセルを右クリック</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753036</xdr:colOff>
      <xdr:row>0</xdr:row>
      <xdr:rowOff>30480</xdr:rowOff>
    </xdr:from>
    <xdr:to>
      <xdr:col>5</xdr:col>
      <xdr:colOff>541020</xdr:colOff>
      <xdr:row>1</xdr:row>
      <xdr:rowOff>388620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142565" y="30480"/>
          <a:ext cx="5758479" cy="1039458"/>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en-US" sz="1100" b="1" u="sng"/>
            <a:t>集計方法（１）回答票のコピー</a:t>
          </a:r>
          <a:endParaRPr kumimoji="1" lang="en-US" altLang="ja-JP" sz="1100" b="1" u="sng"/>
        </a:p>
        <a:p>
          <a:r>
            <a:rPr kumimoji="1" lang="ja-JP" altLang="ja-JP" sz="1050">
              <a:solidFill>
                <a:schemeClr val="dk1"/>
              </a:solidFill>
              <a:effectLst/>
              <a:latin typeface="+mn-lt"/>
              <a:ea typeface="+mn-ea"/>
              <a:cs typeface="+mn-cs"/>
            </a:rPr>
            <a:t>①従業員から提出された回答票から、回答内容（シート［回答票（見本）</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の赤枠部分）をコピーする。</a:t>
          </a:r>
          <a:endParaRPr lang="ja-JP" altLang="ja-JP" sz="1050">
            <a:effectLst/>
          </a:endParaRPr>
        </a:p>
        <a:p>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各従業員の回答票の</a:t>
          </a:r>
          <a:r>
            <a:rPr kumimoji="1" lang="en-US" altLang="ja-JP" sz="1050">
              <a:solidFill>
                <a:schemeClr val="dk1"/>
              </a:solidFill>
              <a:effectLst/>
              <a:latin typeface="+mn-lt"/>
              <a:ea typeface="+mn-ea"/>
              <a:cs typeface="+mn-cs"/>
            </a:rPr>
            <a:t>Excel</a:t>
          </a:r>
          <a:r>
            <a:rPr kumimoji="1" lang="ja-JP" altLang="ja-JP" sz="1050">
              <a:solidFill>
                <a:schemeClr val="dk1"/>
              </a:solidFill>
              <a:effectLst/>
              <a:latin typeface="+mn-lt"/>
              <a:ea typeface="+mn-ea"/>
              <a:cs typeface="+mn-cs"/>
            </a:rPr>
            <a:t>ファイルを開く</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左クリックを押しながら赤枠部分（セル</a:t>
          </a:r>
          <a:r>
            <a:rPr kumimoji="1" lang="en-US" altLang="ja-JP" sz="1050">
              <a:solidFill>
                <a:schemeClr val="dk1"/>
              </a:solidFill>
              <a:effectLst/>
              <a:latin typeface="+mn-lt"/>
              <a:ea typeface="+mn-ea"/>
              <a:cs typeface="+mn-cs"/>
            </a:rPr>
            <a:t>D4</a:t>
          </a:r>
          <a:r>
            <a:rPr kumimoji="1" lang="ja-JP" altLang="ja-JP" sz="1050">
              <a:solidFill>
                <a:schemeClr val="dk1"/>
              </a:solidFill>
              <a:effectLst/>
              <a:latin typeface="+mn-lt"/>
              <a:ea typeface="+mn-ea"/>
              <a:cs typeface="+mn-cs"/>
            </a:rPr>
            <a:t>～</a:t>
          </a:r>
          <a:r>
            <a:rPr kumimoji="1" lang="en-US" altLang="ja-JP" sz="1050">
              <a:solidFill>
                <a:schemeClr val="dk1"/>
              </a:solidFill>
              <a:effectLst/>
              <a:latin typeface="+mn-lt"/>
              <a:ea typeface="+mn-ea"/>
              <a:cs typeface="+mn-cs"/>
            </a:rPr>
            <a:t>D62</a:t>
          </a:r>
          <a:r>
            <a:rPr kumimoji="1" lang="ja-JP" altLang="ja-JP" sz="1050">
              <a:solidFill>
                <a:schemeClr val="dk1"/>
              </a:solidFill>
              <a:effectLst/>
              <a:latin typeface="+mn-lt"/>
              <a:ea typeface="+mn-ea"/>
              <a:cs typeface="+mn-cs"/>
            </a:rPr>
            <a:t>）を全て選択</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赤枠内で右クリック</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コピー</a:t>
          </a:r>
          <a:r>
            <a:rPr kumimoji="1" lang="en-US" altLang="ja-JP" sz="1050">
              <a:solidFill>
                <a:schemeClr val="dk1"/>
              </a:solidFill>
              <a:effectLst/>
              <a:latin typeface="+mn-lt"/>
              <a:ea typeface="+mn-ea"/>
              <a:cs typeface="+mn-cs"/>
            </a:rPr>
            <a:t>】</a:t>
          </a:r>
          <a:endParaRPr lang="ja-JP" altLang="ja-JP" sz="1050">
            <a:effectLst/>
          </a:endParaRPr>
        </a:p>
        <a:p>
          <a:r>
            <a:rPr kumimoji="1" lang="ja-JP" altLang="ja-JP" sz="1050">
              <a:solidFill>
                <a:schemeClr val="dk1"/>
              </a:solidFill>
              <a:effectLst/>
              <a:latin typeface="+mn-lt"/>
              <a:ea typeface="+mn-ea"/>
              <a:cs typeface="+mn-cs"/>
            </a:rPr>
            <a:t>⇒シート</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集計作業用</a:t>
          </a:r>
          <a:r>
            <a:rPr kumimoji="1" lang="en-US" altLang="ja-JP" sz="1050">
              <a:solidFill>
                <a:schemeClr val="dk1"/>
              </a:solidFill>
              <a:effectLst/>
              <a:latin typeface="+mn-lt"/>
              <a:ea typeface="+mn-ea"/>
              <a:cs typeface="+mn-cs"/>
            </a:rPr>
            <a:t>]</a:t>
          </a:r>
          <a:r>
            <a:rPr kumimoji="1" lang="ja-JP" altLang="ja-JP" sz="1050">
              <a:solidFill>
                <a:schemeClr val="dk1"/>
              </a:solidFill>
              <a:effectLst/>
              <a:latin typeface="+mn-lt"/>
              <a:ea typeface="+mn-ea"/>
              <a:cs typeface="+mn-cs"/>
            </a:rPr>
            <a:t>に貼り付ける。</a:t>
          </a:r>
          <a:endParaRPr lang="ja-JP" altLang="ja-JP" sz="1050">
            <a:effectLst/>
          </a:endParaRPr>
        </a:p>
      </xdr:txBody>
    </xdr:sp>
    <xdr:clientData/>
  </xdr:twoCellAnchor>
  <xdr:twoCellAnchor>
    <xdr:from>
      <xdr:col>2</xdr:col>
      <xdr:colOff>706867</xdr:colOff>
      <xdr:row>3</xdr:row>
      <xdr:rowOff>394444</xdr:rowOff>
    </xdr:from>
    <xdr:to>
      <xdr:col>4</xdr:col>
      <xdr:colOff>304800</xdr:colOff>
      <xdr:row>11</xdr:row>
      <xdr:rowOff>26892</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096396" y="1810868"/>
          <a:ext cx="4600239" cy="2061883"/>
        </a:xfrm>
        <a:prstGeom prst="rect">
          <a:avLst/>
        </a:prstGeom>
        <a:solidFill>
          <a:schemeClr val="lt1"/>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a:solidFill>
                <a:srgbClr val="FF0000"/>
              </a:solidFill>
            </a:rPr>
            <a:t>これは見本です。</a:t>
          </a:r>
          <a:endParaRPr kumimoji="1" lang="en-US" altLang="ja-JP" sz="4000">
            <a:solidFill>
              <a:srgbClr val="FF0000"/>
            </a:solidFill>
          </a:endParaRPr>
        </a:p>
        <a:p>
          <a:pPr algn="l"/>
          <a:r>
            <a:rPr kumimoji="1" lang="ja-JP" altLang="en-US" sz="2400">
              <a:solidFill>
                <a:srgbClr val="FF0000"/>
              </a:solidFill>
            </a:rPr>
            <a:t>実際の集計作業は、各従業員の回答票の</a:t>
          </a:r>
          <a:r>
            <a:rPr kumimoji="1" lang="en-US" altLang="ja-JP" sz="2400">
              <a:solidFill>
                <a:srgbClr val="FF0000"/>
              </a:solidFill>
            </a:rPr>
            <a:t>Excel</a:t>
          </a:r>
          <a:r>
            <a:rPr kumimoji="1" lang="ja-JP" altLang="en-US" sz="2400">
              <a:solidFill>
                <a:srgbClr val="FF0000"/>
              </a:solidFill>
            </a:rPr>
            <a:t>ファイルを使用してください。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861060</xdr:colOff>
      <xdr:row>0</xdr:row>
      <xdr:rowOff>169817</xdr:rowOff>
    </xdr:from>
    <xdr:to>
      <xdr:col>9</xdr:col>
      <xdr:colOff>286871</xdr:colOff>
      <xdr:row>1</xdr:row>
      <xdr:rowOff>121920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470660" y="169817"/>
          <a:ext cx="5763858" cy="839609"/>
        </a:xfrm>
        <a:prstGeom prst="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lstStyle/>
        <a:p>
          <a:r>
            <a:rPr kumimoji="1" lang="ja-JP" altLang="ja-JP" sz="1100" b="1" u="sng">
              <a:solidFill>
                <a:schemeClr val="dk1"/>
              </a:solidFill>
              <a:effectLst/>
              <a:latin typeface="+mn-lt"/>
              <a:ea typeface="+mn-ea"/>
              <a:cs typeface="+mn-cs"/>
            </a:rPr>
            <a:t>集計方法（２）シート</a:t>
          </a:r>
          <a:r>
            <a:rPr kumimoji="1" lang="en-US" altLang="ja-JP" sz="1100" b="1" u="sng">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集計作業用</a:t>
          </a:r>
          <a:r>
            <a:rPr kumimoji="1" lang="en-US" altLang="ja-JP" sz="1100" b="1" u="sng">
              <a:solidFill>
                <a:schemeClr val="dk1"/>
              </a:solidFill>
              <a:effectLst/>
              <a:latin typeface="+mn-lt"/>
              <a:ea typeface="+mn-ea"/>
              <a:cs typeface="+mn-cs"/>
            </a:rPr>
            <a:t>]</a:t>
          </a:r>
          <a:r>
            <a:rPr kumimoji="1" lang="ja-JP" altLang="ja-JP" sz="1100" b="1" u="sng">
              <a:solidFill>
                <a:schemeClr val="dk1"/>
              </a:solidFill>
              <a:effectLst/>
              <a:latin typeface="+mn-lt"/>
              <a:ea typeface="+mn-ea"/>
              <a:cs typeface="+mn-cs"/>
            </a:rPr>
            <a:t>に回答票を貼り付け</a:t>
          </a:r>
          <a:endParaRPr lang="ja-JP" altLang="ja-JP" sz="1050">
            <a:effectLst/>
          </a:endParaRPr>
        </a:p>
        <a:p>
          <a:r>
            <a:rPr kumimoji="1" lang="ja-JP" altLang="en-US" sz="1050"/>
            <a:t>①</a:t>
          </a:r>
          <a:r>
            <a:rPr kumimoji="1" lang="en-US" altLang="ja-JP" sz="1050"/>
            <a:t>(1)</a:t>
          </a:r>
          <a:r>
            <a:rPr kumimoji="1" lang="ja-JP" altLang="en-US" sz="1050"/>
            <a:t>でコピーしたタテ（列）の回答内容について、シート</a:t>
          </a:r>
          <a:r>
            <a:rPr kumimoji="1" lang="en-US" altLang="ja-JP" sz="1050"/>
            <a:t>[</a:t>
          </a:r>
          <a:r>
            <a:rPr kumimoji="1" lang="ja-JP" altLang="en-US" sz="1050"/>
            <a:t>集計作業用</a:t>
          </a:r>
          <a:r>
            <a:rPr kumimoji="1" lang="en-US" altLang="ja-JP" sz="1050"/>
            <a:t>]</a:t>
          </a:r>
          <a:r>
            <a:rPr kumimoji="1" lang="ja-JP" altLang="en-US" sz="1050"/>
            <a:t>にヨコ（行）に貼り付ける。</a:t>
          </a:r>
          <a:endParaRPr kumimoji="1" lang="en-US" altLang="ja-JP" sz="1050"/>
        </a:p>
        <a:p>
          <a:r>
            <a:rPr kumimoji="1" lang="ja-JP" altLang="en-US" sz="1050"/>
            <a:t>　</a:t>
          </a:r>
          <a:r>
            <a:rPr kumimoji="1" lang="en-US" altLang="ja-JP" sz="1050"/>
            <a:t>【B</a:t>
          </a:r>
          <a:r>
            <a:rPr kumimoji="1" lang="ja-JP" altLang="en-US" sz="1050"/>
            <a:t>列のセルを右クリック</a:t>
          </a:r>
          <a:r>
            <a:rPr kumimoji="1" lang="en-US" altLang="ja-JP" sz="1050"/>
            <a:t>】⇒【</a:t>
          </a:r>
          <a:r>
            <a:rPr kumimoji="1" lang="ja-JP" altLang="en-US" sz="1050"/>
            <a:t>貼り付けのオプション</a:t>
          </a:r>
          <a:r>
            <a:rPr kumimoji="1" lang="en-US" altLang="ja-JP" sz="1050"/>
            <a:t>】⇒【</a:t>
          </a:r>
          <a:r>
            <a:rPr kumimoji="1" lang="ja-JP" altLang="en-US" sz="1050"/>
            <a:t>行列を入れ替える</a:t>
          </a:r>
          <a:r>
            <a:rPr kumimoji="1" lang="en-US" altLang="ja-JP" sz="1050"/>
            <a:t>】</a:t>
          </a:r>
        </a:p>
        <a:p>
          <a:r>
            <a:rPr kumimoji="1" lang="ja-JP" altLang="en-US" sz="1050"/>
            <a:t>②従業員から提出された全ての回答票について、上から順番に①のとおり貼り付ける。</a:t>
          </a:r>
          <a:endParaRPr kumimoji="1" lang="en-US" altLang="ja-JP" sz="105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225286</xdr:colOff>
      <xdr:row>2</xdr:row>
      <xdr:rowOff>159025</xdr:rowOff>
    </xdr:from>
    <xdr:to>
      <xdr:col>20</xdr:col>
      <xdr:colOff>357808</xdr:colOff>
      <xdr:row>19</xdr:row>
      <xdr:rowOff>106018</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7315199" y="569842"/>
          <a:ext cx="4492487" cy="3531706"/>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chemeClr val="dk1"/>
              </a:solidFill>
              <a:effectLst/>
              <a:latin typeface="+mn-lt"/>
              <a:ea typeface="+mn-ea"/>
              <a:cs typeface="+mn-cs"/>
            </a:rPr>
            <a:t>集計方法（３）シート</a:t>
          </a:r>
          <a:r>
            <a:rPr kumimoji="1" lang="en-US" altLang="ja-JP" sz="1100" b="1" u="sng">
              <a:solidFill>
                <a:schemeClr val="dk1"/>
              </a:solidFill>
              <a:effectLst/>
              <a:latin typeface="+mn-lt"/>
              <a:ea typeface="+mn-ea"/>
              <a:cs typeface="+mn-cs"/>
            </a:rPr>
            <a:t>[</a:t>
          </a:r>
          <a:r>
            <a:rPr kumimoji="1" lang="ja-JP" altLang="en-US" sz="1100" b="1" u="sng">
              <a:solidFill>
                <a:schemeClr val="dk1"/>
              </a:solidFill>
              <a:effectLst/>
              <a:latin typeface="+mn-lt"/>
              <a:ea typeface="+mn-ea"/>
              <a:cs typeface="+mn-cs"/>
            </a:rPr>
            <a:t>（様式）社内意向調査集計結果</a:t>
          </a:r>
          <a:r>
            <a:rPr kumimoji="1" lang="en-US" altLang="ja-JP" sz="1100" b="1" u="sng">
              <a:solidFill>
                <a:schemeClr val="dk1"/>
              </a:solidFill>
              <a:effectLst/>
              <a:latin typeface="+mn-lt"/>
              <a:ea typeface="+mn-ea"/>
              <a:cs typeface="+mn-cs"/>
            </a:rPr>
            <a:t>]</a:t>
          </a:r>
          <a:r>
            <a:rPr kumimoji="1" lang="ja-JP" altLang="en-US" sz="1100" b="1" u="sng">
              <a:solidFill>
                <a:schemeClr val="dk1"/>
              </a:solidFill>
              <a:effectLst/>
              <a:latin typeface="+mn-lt"/>
              <a:ea typeface="+mn-ea"/>
              <a:cs typeface="+mn-cs"/>
            </a:rPr>
            <a:t>の取りまとめ・入力</a:t>
          </a:r>
          <a:endParaRPr kumimoji="1" lang="en-US" altLang="ja-JP" sz="11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mn-lt"/>
              <a:ea typeface="+mn-ea"/>
              <a:cs typeface="+mn-cs"/>
            </a:rPr>
            <a:t>①水色のセルに集計結果を記載してください。記載方法は各セルのコメントを参照してください。</a:t>
          </a:r>
          <a:br>
            <a:rPr kumimoji="0" lang="ja-JP" altLang="en-US" sz="1050" b="0" i="0" u="none" strike="noStrike" kern="0" cap="none" spc="0" normalizeH="0" baseline="0" noProof="0">
              <a:ln>
                <a:noFill/>
              </a:ln>
              <a:solidFill>
                <a:prstClr val="black"/>
              </a:solidFill>
              <a:effectLst/>
              <a:uLnTx/>
              <a:uFillTx/>
              <a:latin typeface="+mn-lt"/>
              <a:ea typeface="+mn-ea"/>
              <a:cs typeface="+mn-cs"/>
            </a:rPr>
          </a:br>
          <a:r>
            <a:rPr kumimoji="0" lang="ja-JP" altLang="en-US" sz="1050" b="0" i="0" u="none" strike="noStrike" kern="0" cap="none" spc="0" normalizeH="0" baseline="0" noProof="0">
              <a:ln>
                <a:noFill/>
              </a:ln>
              <a:solidFill>
                <a:prstClr val="black"/>
              </a:solidFill>
              <a:effectLst/>
              <a:uLnTx/>
              <a:uFillTx/>
              <a:latin typeface="+mn-lt"/>
              <a:ea typeface="+mn-ea"/>
              <a:cs typeface="+mn-cs"/>
            </a:rPr>
            <a:t>・問１は、シート</a:t>
          </a:r>
          <a:r>
            <a:rPr kumimoji="0" lang="en-US" altLang="ja-JP" sz="1050" b="0" i="0" u="none" strike="noStrike" kern="0" cap="none" spc="0" normalizeH="0" baseline="0" noProof="0">
              <a:ln>
                <a:noFill/>
              </a:ln>
              <a:solidFill>
                <a:prstClr val="black"/>
              </a:solidFill>
              <a:effectLst/>
              <a:uLnTx/>
              <a:uFillTx/>
              <a:latin typeface="+mn-lt"/>
              <a:ea typeface="+mn-ea"/>
              <a:cs typeface="+mn-cs"/>
            </a:rPr>
            <a:t>[</a:t>
          </a:r>
          <a:r>
            <a:rPr kumimoji="0" lang="ja-JP" altLang="en-US" sz="1050" b="0" i="0" u="none" strike="noStrike" kern="0" cap="none" spc="0" normalizeH="0" baseline="0" noProof="0">
              <a:ln>
                <a:noFill/>
              </a:ln>
              <a:solidFill>
                <a:prstClr val="black"/>
              </a:solidFill>
              <a:effectLst/>
              <a:uLnTx/>
              <a:uFillTx/>
              <a:latin typeface="+mn-lt"/>
              <a:ea typeface="+mn-ea"/>
              <a:cs typeface="+mn-cs"/>
            </a:rPr>
            <a:t>集計作業用</a:t>
          </a:r>
          <a:r>
            <a:rPr kumimoji="0" lang="en-US" altLang="ja-JP" sz="1050" b="0" i="0" u="none" strike="noStrike" kern="0" cap="none" spc="0" normalizeH="0" baseline="0" noProof="0">
              <a:ln>
                <a:noFill/>
              </a:ln>
              <a:solidFill>
                <a:prstClr val="black"/>
              </a:solidFill>
              <a:effectLst/>
              <a:uLnTx/>
              <a:uFillTx/>
              <a:latin typeface="+mn-lt"/>
              <a:ea typeface="+mn-ea"/>
              <a:cs typeface="+mn-cs"/>
            </a:rPr>
            <a:t>]</a:t>
          </a:r>
          <a:r>
            <a:rPr kumimoji="0" lang="ja-JP" altLang="en-US" sz="1050" b="0" i="0" u="none" strike="noStrike" kern="0" cap="none" spc="0" normalizeH="0" baseline="0" noProof="0">
              <a:ln>
                <a:noFill/>
              </a:ln>
              <a:solidFill>
                <a:prstClr val="black"/>
              </a:solidFill>
              <a:effectLst/>
              <a:uLnTx/>
              <a:uFillTx/>
              <a:latin typeface="+mn-lt"/>
              <a:ea typeface="+mn-ea"/>
              <a:cs typeface="+mn-cs"/>
            </a:rPr>
            <a:t>を元に回答があった各事業所の名称及び回答人数を記載してください。</a:t>
          </a:r>
          <a:br>
            <a:rPr kumimoji="0" lang="ja-JP" altLang="en-US" sz="1050" b="0" i="0" u="none" strike="noStrike" kern="0" cap="none" spc="0" normalizeH="0" baseline="0" noProof="0">
              <a:ln>
                <a:noFill/>
              </a:ln>
              <a:solidFill>
                <a:prstClr val="black"/>
              </a:solidFill>
              <a:effectLst/>
              <a:uLnTx/>
              <a:uFillTx/>
              <a:latin typeface="+mn-lt"/>
              <a:ea typeface="+mn-ea"/>
              <a:cs typeface="+mn-cs"/>
            </a:rPr>
          </a:br>
          <a:r>
            <a:rPr kumimoji="0" lang="ja-JP" altLang="en-US" sz="1050" b="0" i="0" u="none" strike="noStrike" kern="0" cap="none" spc="0" normalizeH="0" baseline="0" noProof="0">
              <a:ln>
                <a:noFill/>
              </a:ln>
              <a:solidFill>
                <a:prstClr val="black"/>
              </a:solidFill>
              <a:effectLst/>
              <a:uLnTx/>
              <a:uFillTx/>
              <a:latin typeface="+mn-lt"/>
              <a:ea typeface="+mn-ea"/>
              <a:cs typeface="+mn-cs"/>
            </a:rPr>
            <a:t>・自由記述の設問は、主な意見を取りまとめて記載してください。</a:t>
          </a:r>
          <a:endParaRPr kumimoji="0" lang="en-US"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mn-lt"/>
              <a:ea typeface="+mn-ea"/>
              <a:cs typeface="+mn-cs"/>
            </a:rPr>
            <a:t>②セルに色がついていない箇所は自動入力になります。</a:t>
          </a:r>
          <a:br>
            <a:rPr kumimoji="0" lang="ja-JP" altLang="en-US" sz="1050" b="0" i="0" u="none" strike="noStrike" kern="0" cap="none" spc="0" normalizeH="0" baseline="0" noProof="0">
              <a:ln>
                <a:noFill/>
              </a:ln>
              <a:solidFill>
                <a:prstClr val="black"/>
              </a:solidFill>
              <a:effectLst/>
              <a:uLnTx/>
              <a:uFillTx/>
              <a:latin typeface="+mn-lt"/>
              <a:ea typeface="+mn-ea"/>
              <a:cs typeface="+mn-cs"/>
            </a:rPr>
          </a:br>
          <a:r>
            <a:rPr kumimoji="0" lang="ja-JP" altLang="en-US" sz="1050" b="0" i="0" u="none" strike="noStrike" kern="0" cap="none" spc="0" normalizeH="0" baseline="0" noProof="0">
              <a:ln>
                <a:noFill/>
              </a:ln>
              <a:solidFill>
                <a:prstClr val="black"/>
              </a:solidFill>
              <a:effectLst/>
              <a:uLnTx/>
              <a:uFillTx/>
              <a:latin typeface="+mn-lt"/>
              <a:ea typeface="+mn-ea"/>
              <a:cs typeface="+mn-cs"/>
            </a:rPr>
            <a:t>エラーがないかご確認ください。 </a:t>
          </a:r>
          <a:endParaRPr kumimoji="0" lang="en-US"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5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mn-lt"/>
              <a:ea typeface="+mn-ea"/>
              <a:cs typeface="+mn-cs"/>
            </a:rPr>
            <a:t>③社内説明会では、</a:t>
          </a:r>
          <a:r>
            <a:rPr kumimoji="0" lang="en-US" altLang="ja-JP" sz="1050" b="0" i="0" u="none" strike="noStrike" kern="0" cap="none" spc="0" normalizeH="0" baseline="0" noProof="0">
              <a:ln>
                <a:noFill/>
              </a:ln>
              <a:solidFill>
                <a:prstClr val="black"/>
              </a:solidFill>
              <a:effectLst/>
              <a:uLnTx/>
              <a:uFillTx/>
              <a:latin typeface="+mn-lt"/>
              <a:ea typeface="+mn-ea"/>
              <a:cs typeface="+mn-cs"/>
            </a:rPr>
            <a:t>[</a:t>
          </a:r>
          <a:r>
            <a:rPr kumimoji="0" lang="ja-JP" altLang="en-US" sz="1050" b="0" i="0" u="none" strike="noStrike" kern="0" cap="none" spc="0" normalizeH="0" baseline="0" noProof="0">
              <a:ln>
                <a:noFill/>
              </a:ln>
              <a:solidFill>
                <a:prstClr val="black"/>
              </a:solidFill>
              <a:effectLst/>
              <a:uLnTx/>
              <a:uFillTx/>
              <a:latin typeface="+mn-lt"/>
              <a:ea typeface="+mn-ea"/>
              <a:cs typeface="+mn-cs"/>
            </a:rPr>
            <a:t>（様式）社内意向調査集計結果</a:t>
          </a:r>
          <a:r>
            <a:rPr kumimoji="0" lang="en-US" altLang="ja-JP" sz="1050" b="0" i="0" u="none" strike="noStrike" kern="0" cap="none" spc="0" normalizeH="0" baseline="0" noProof="0">
              <a:ln>
                <a:noFill/>
              </a:ln>
              <a:solidFill>
                <a:prstClr val="black"/>
              </a:solidFill>
              <a:effectLst/>
              <a:uLnTx/>
              <a:uFillTx/>
              <a:latin typeface="+mn-lt"/>
              <a:ea typeface="+mn-ea"/>
              <a:cs typeface="+mn-cs"/>
            </a:rPr>
            <a:t>]</a:t>
          </a:r>
          <a:r>
            <a:rPr kumimoji="0" lang="ja-JP" altLang="en-US" sz="1050" b="1" i="0" u="none" strike="noStrike" kern="0" cap="none" spc="0" normalizeH="0" baseline="0" noProof="0">
              <a:ln>
                <a:noFill/>
              </a:ln>
              <a:solidFill>
                <a:srgbClr val="FF0000"/>
              </a:solidFill>
              <a:effectLst/>
              <a:uLnTx/>
              <a:uFillTx/>
              <a:latin typeface="+mn-lt"/>
              <a:ea typeface="+mn-ea"/>
              <a:cs typeface="+mn-cs"/>
            </a:rPr>
            <a:t>最下部</a:t>
          </a:r>
          <a:r>
            <a:rPr kumimoji="0" lang="en-US" altLang="ja-JP" sz="1050" b="1" i="0" u="none" strike="noStrike" kern="0" cap="none" spc="0" normalizeH="0" baseline="0" noProof="0">
              <a:ln>
                <a:noFill/>
              </a:ln>
              <a:solidFill>
                <a:srgbClr val="FF0000"/>
              </a:solidFill>
              <a:effectLst/>
              <a:uLnTx/>
              <a:uFillTx/>
              <a:latin typeface="+mn-lt"/>
              <a:ea typeface="+mn-ea"/>
              <a:cs typeface="+mn-cs"/>
            </a:rPr>
            <a:t>【</a:t>
          </a:r>
          <a:r>
            <a:rPr kumimoji="0" lang="ja-JP" altLang="en-US" sz="1050" b="1" i="0" u="none" strike="noStrike" kern="0" cap="none" spc="0" normalizeH="0" baseline="0" noProof="0">
              <a:ln>
                <a:noFill/>
              </a:ln>
              <a:solidFill>
                <a:srgbClr val="FF0000"/>
              </a:solidFill>
              <a:effectLst/>
              <a:uLnTx/>
              <a:uFillTx/>
              <a:latin typeface="+mn-lt"/>
              <a:ea typeface="+mn-ea"/>
              <a:cs typeface="+mn-cs"/>
            </a:rPr>
            <a:t>東京都提出用</a:t>
          </a:r>
          <a:r>
            <a:rPr kumimoji="0" lang="en-US" altLang="ja-JP" sz="1050" b="1" i="0" u="none" strike="noStrike" kern="0" cap="none" spc="0" normalizeH="0" baseline="0" noProof="0">
              <a:ln>
                <a:noFill/>
              </a:ln>
              <a:solidFill>
                <a:srgbClr val="FF0000"/>
              </a:solidFill>
              <a:effectLst/>
              <a:uLnTx/>
              <a:uFillTx/>
              <a:latin typeface="+mn-lt"/>
              <a:ea typeface="+mn-ea"/>
              <a:cs typeface="+mn-cs"/>
            </a:rPr>
            <a:t>】</a:t>
          </a:r>
          <a:r>
            <a:rPr kumimoji="0" lang="ja-JP" altLang="en-US" sz="1050" b="1" i="0" u="none" strike="noStrike" kern="0" cap="none" spc="0" normalizeH="0" baseline="0" noProof="0">
              <a:ln>
                <a:noFill/>
              </a:ln>
              <a:solidFill>
                <a:srgbClr val="FF0000"/>
              </a:solidFill>
              <a:effectLst/>
              <a:uLnTx/>
              <a:uFillTx/>
              <a:latin typeface="+mn-lt"/>
              <a:ea typeface="+mn-ea"/>
              <a:cs typeface="+mn-cs"/>
            </a:rPr>
            <a:t>（オレンジ色）を除いた</a:t>
          </a:r>
          <a:r>
            <a:rPr kumimoji="0" lang="ja-JP" altLang="en-US" sz="1050" b="1" i="0" u="sng" strike="noStrike" kern="0" cap="none" spc="0" normalizeH="0" baseline="0" noProof="0">
              <a:ln>
                <a:noFill/>
              </a:ln>
              <a:solidFill>
                <a:srgbClr val="FF0000"/>
              </a:solidFill>
              <a:effectLst/>
              <a:uLnTx/>
              <a:uFillTx/>
              <a:latin typeface="+mn-lt"/>
              <a:ea typeface="+mn-ea"/>
              <a:cs typeface="+mn-cs"/>
            </a:rPr>
            <a:t>白色部分のページ（記入例ではセル</a:t>
          </a:r>
          <a:r>
            <a:rPr kumimoji="0" lang="en-US" altLang="ja-JP" sz="1050" b="1" i="0" u="sng" strike="noStrike" kern="0" cap="none" spc="0" normalizeH="0" baseline="0" noProof="0">
              <a:ln>
                <a:noFill/>
              </a:ln>
              <a:solidFill>
                <a:srgbClr val="FF0000"/>
              </a:solidFill>
              <a:effectLst/>
              <a:uLnTx/>
              <a:uFillTx/>
              <a:latin typeface="+mn-lt"/>
              <a:ea typeface="+mn-ea"/>
              <a:cs typeface="+mn-cs"/>
            </a:rPr>
            <a:t>A1</a:t>
          </a:r>
          <a:r>
            <a:rPr kumimoji="0" lang="ja-JP" altLang="en-US" sz="1050" b="1" i="0" u="sng" strike="noStrike" kern="0" cap="none" spc="0" normalizeH="0" baseline="0" noProof="0">
              <a:ln>
                <a:noFill/>
              </a:ln>
              <a:solidFill>
                <a:srgbClr val="FF0000"/>
              </a:solidFill>
              <a:effectLst/>
              <a:uLnTx/>
              <a:uFillTx/>
              <a:latin typeface="+mn-lt"/>
              <a:ea typeface="+mn-ea"/>
              <a:cs typeface="+mn-cs"/>
            </a:rPr>
            <a:t>～</a:t>
          </a:r>
          <a:r>
            <a:rPr kumimoji="0" lang="en-US" altLang="ja-JP" sz="1050" b="1" i="0" u="sng" strike="noStrike" kern="0" cap="none" spc="0" normalizeH="0" baseline="0" noProof="0">
              <a:ln>
                <a:noFill/>
              </a:ln>
              <a:solidFill>
                <a:srgbClr val="FF0000"/>
              </a:solidFill>
              <a:effectLst/>
              <a:uLnTx/>
              <a:uFillTx/>
              <a:latin typeface="+mn-lt"/>
              <a:ea typeface="+mn-ea"/>
              <a:cs typeface="+mn-cs"/>
            </a:rPr>
            <a:t>M210</a:t>
          </a:r>
          <a:r>
            <a:rPr kumimoji="0" lang="ja-JP" altLang="en-US" sz="1050" b="1" i="0" u="sng" strike="noStrike" kern="0" cap="none" spc="0" normalizeH="0" baseline="0" noProof="0">
              <a:ln>
                <a:noFill/>
              </a:ln>
              <a:solidFill>
                <a:srgbClr val="FF0000"/>
              </a:solidFill>
              <a:effectLst/>
              <a:uLnTx/>
              <a:uFillTx/>
              <a:latin typeface="+mn-lt"/>
              <a:ea typeface="+mn-ea"/>
              <a:cs typeface="+mn-cs"/>
            </a:rPr>
            <a:t>）</a:t>
          </a:r>
          <a:r>
            <a:rPr kumimoji="0" lang="ja-JP" altLang="en-US" sz="1050" b="0" i="0" u="none" strike="noStrike" kern="0" cap="none" spc="0" normalizeH="0" baseline="0" noProof="0">
              <a:ln>
                <a:noFill/>
              </a:ln>
              <a:solidFill>
                <a:prstClr val="black"/>
              </a:solidFill>
              <a:effectLst/>
              <a:uLnTx/>
              <a:uFillTx/>
              <a:latin typeface="+mn-lt"/>
              <a:ea typeface="+mn-ea"/>
              <a:cs typeface="+mn-cs"/>
            </a:rPr>
            <a:t>を、社内意向調査の集計結果・概要資料として都内に勤務する全ての従業員（雇用形態を問わない）に説明してください。 </a:t>
          </a:r>
          <a:endParaRPr kumimoji="0" lang="en-US"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prstClr val="black"/>
              </a:solidFill>
              <a:effectLst/>
              <a:uLnTx/>
              <a:uFillTx/>
              <a:latin typeface="+mn-lt"/>
              <a:ea typeface="+mn-ea"/>
              <a:cs typeface="+mn-cs"/>
            </a:rPr>
            <a:t>④東京都への実績報告時には、</a:t>
          </a:r>
          <a:r>
            <a:rPr kumimoji="0" lang="en-US" altLang="ja-JP" sz="1050" b="0" i="0" u="none" strike="noStrike" kern="0" cap="none" spc="0" normalizeH="0" baseline="0" noProof="0">
              <a:ln>
                <a:noFill/>
              </a:ln>
              <a:solidFill>
                <a:prstClr val="black"/>
              </a:solidFill>
              <a:effectLst/>
              <a:uLnTx/>
              <a:uFillTx/>
              <a:latin typeface="+mn-lt"/>
              <a:ea typeface="+mn-ea"/>
              <a:cs typeface="+mn-cs"/>
            </a:rPr>
            <a:t>[</a:t>
          </a:r>
          <a:r>
            <a:rPr kumimoji="0" lang="ja-JP" altLang="en-US" sz="1050" b="0" i="0" u="none" strike="noStrike" kern="0" cap="none" spc="0" normalizeH="0" baseline="0" noProof="0">
              <a:ln>
                <a:noFill/>
              </a:ln>
              <a:solidFill>
                <a:prstClr val="black"/>
              </a:solidFill>
              <a:effectLst/>
              <a:uLnTx/>
              <a:uFillTx/>
              <a:latin typeface="+mn-lt"/>
              <a:ea typeface="+mn-ea"/>
              <a:cs typeface="+mn-cs"/>
            </a:rPr>
            <a:t>（様式）社内意向調査集計結果</a:t>
          </a:r>
          <a:r>
            <a:rPr kumimoji="0" lang="en-US" altLang="ja-JP" sz="1050" b="0" i="0" u="none" strike="noStrike" kern="0" cap="none" spc="0" normalizeH="0" baseline="0" noProof="0">
              <a:ln>
                <a:noFill/>
              </a:ln>
              <a:solidFill>
                <a:prstClr val="black"/>
              </a:solidFill>
              <a:effectLst/>
              <a:uLnTx/>
              <a:uFillTx/>
              <a:latin typeface="+mn-lt"/>
              <a:ea typeface="+mn-ea"/>
              <a:cs typeface="+mn-cs"/>
            </a:rPr>
            <a:t>]</a:t>
          </a:r>
          <a:r>
            <a:rPr kumimoji="0" lang="ja-JP" altLang="en-US" sz="1050" b="1" i="0" u="none" strike="noStrike" kern="0" cap="none" spc="0" normalizeH="0" baseline="0" noProof="0">
              <a:ln>
                <a:noFill/>
              </a:ln>
              <a:solidFill>
                <a:srgbClr val="FF0000"/>
              </a:solidFill>
              <a:effectLst/>
              <a:uLnTx/>
              <a:uFillTx/>
              <a:latin typeface="+mn-lt"/>
              <a:ea typeface="+mn-ea"/>
              <a:cs typeface="+mn-cs"/>
            </a:rPr>
            <a:t>最下部</a:t>
          </a:r>
          <a:r>
            <a:rPr kumimoji="0" lang="en-US" altLang="ja-JP" sz="1050" b="1" i="0" u="none" strike="noStrike" kern="0" cap="none" spc="0" normalizeH="0" baseline="0" noProof="0">
              <a:ln>
                <a:noFill/>
              </a:ln>
              <a:solidFill>
                <a:srgbClr val="FF0000"/>
              </a:solidFill>
              <a:effectLst/>
              <a:uLnTx/>
              <a:uFillTx/>
              <a:latin typeface="+mn-lt"/>
              <a:ea typeface="+mn-ea"/>
              <a:cs typeface="+mn-cs"/>
            </a:rPr>
            <a:t>【</a:t>
          </a:r>
          <a:r>
            <a:rPr kumimoji="0" lang="ja-JP" altLang="en-US" sz="1050" b="1" i="0" u="none" strike="noStrike" kern="0" cap="none" spc="0" normalizeH="0" baseline="0" noProof="0">
              <a:ln>
                <a:noFill/>
              </a:ln>
              <a:solidFill>
                <a:srgbClr val="FF0000"/>
              </a:solidFill>
              <a:effectLst/>
              <a:uLnTx/>
              <a:uFillTx/>
              <a:latin typeface="+mn-lt"/>
              <a:ea typeface="+mn-ea"/>
              <a:cs typeface="+mn-cs"/>
            </a:rPr>
            <a:t>東京都提出用</a:t>
          </a:r>
          <a:r>
            <a:rPr kumimoji="0" lang="en-US" altLang="ja-JP" sz="1050" b="1" i="0" u="none" strike="noStrike" kern="0" cap="none" spc="0" normalizeH="0" baseline="0" noProof="0">
              <a:ln>
                <a:noFill/>
              </a:ln>
              <a:solidFill>
                <a:srgbClr val="FF0000"/>
              </a:solidFill>
              <a:effectLst/>
              <a:uLnTx/>
              <a:uFillTx/>
              <a:latin typeface="+mn-lt"/>
              <a:ea typeface="+mn-ea"/>
              <a:cs typeface="+mn-cs"/>
            </a:rPr>
            <a:t>】</a:t>
          </a:r>
          <a:r>
            <a:rPr kumimoji="0" lang="ja-JP" altLang="en-US" sz="1050" b="1" i="0" u="none" strike="noStrike" kern="0" cap="none" spc="0" normalizeH="0" baseline="0" noProof="0">
              <a:ln>
                <a:noFill/>
              </a:ln>
              <a:solidFill>
                <a:srgbClr val="FF0000"/>
              </a:solidFill>
              <a:effectLst/>
              <a:uLnTx/>
              <a:uFillTx/>
              <a:latin typeface="+mn-lt"/>
              <a:ea typeface="+mn-ea"/>
              <a:cs typeface="+mn-cs"/>
            </a:rPr>
            <a:t>（オレンジ色部分）を含む</a:t>
          </a:r>
          <a:r>
            <a:rPr kumimoji="0" lang="ja-JP" altLang="en-US" sz="1050" b="1" i="0" u="sng" strike="noStrike" kern="0" cap="none" spc="0" normalizeH="0" baseline="0" noProof="0">
              <a:ln>
                <a:noFill/>
              </a:ln>
              <a:solidFill>
                <a:srgbClr val="FF0000"/>
              </a:solidFill>
              <a:effectLst/>
              <a:uLnTx/>
              <a:uFillTx/>
              <a:latin typeface="+mn-lt"/>
              <a:ea typeface="+mn-ea"/>
              <a:cs typeface="+mn-cs"/>
            </a:rPr>
            <a:t>全ページ（記入例ではセル</a:t>
          </a:r>
          <a:r>
            <a:rPr kumimoji="0" lang="en-US" altLang="ja-JP" sz="1050" b="1" i="0" u="sng" strike="noStrike" kern="0" cap="none" spc="0" normalizeH="0" baseline="0" noProof="0">
              <a:ln>
                <a:noFill/>
              </a:ln>
              <a:solidFill>
                <a:srgbClr val="FF0000"/>
              </a:solidFill>
              <a:effectLst/>
              <a:uLnTx/>
              <a:uFillTx/>
              <a:latin typeface="+mn-lt"/>
              <a:ea typeface="+mn-ea"/>
              <a:cs typeface="+mn-cs"/>
            </a:rPr>
            <a:t>A1</a:t>
          </a:r>
          <a:r>
            <a:rPr kumimoji="0" lang="ja-JP" altLang="en-US" sz="1050" b="1" i="0" u="sng" strike="noStrike" kern="0" cap="none" spc="0" normalizeH="0" baseline="0" noProof="0">
              <a:ln>
                <a:noFill/>
              </a:ln>
              <a:solidFill>
                <a:srgbClr val="FF0000"/>
              </a:solidFill>
              <a:effectLst/>
              <a:uLnTx/>
              <a:uFillTx/>
              <a:latin typeface="+mn-lt"/>
              <a:ea typeface="+mn-ea"/>
              <a:cs typeface="+mn-cs"/>
            </a:rPr>
            <a:t>～</a:t>
          </a:r>
          <a:r>
            <a:rPr kumimoji="0" lang="en-US" altLang="ja-JP" sz="1050" b="1" i="0" u="sng" strike="noStrike" kern="0" cap="none" spc="0" normalizeH="0" baseline="0" noProof="0">
              <a:ln>
                <a:noFill/>
              </a:ln>
              <a:solidFill>
                <a:srgbClr val="FF0000"/>
              </a:solidFill>
              <a:effectLst/>
              <a:uLnTx/>
              <a:uFillTx/>
              <a:latin typeface="+mn-lt"/>
              <a:ea typeface="+mn-ea"/>
              <a:cs typeface="+mn-cs"/>
            </a:rPr>
            <a:t>M221</a:t>
          </a:r>
          <a:r>
            <a:rPr kumimoji="0" lang="ja-JP" altLang="en-US" sz="1050" b="1" i="0" u="sng" strike="noStrike" kern="0" cap="none" spc="0" normalizeH="0" baseline="0" noProof="0">
              <a:ln>
                <a:noFill/>
              </a:ln>
              <a:solidFill>
                <a:srgbClr val="FF0000"/>
              </a:solidFill>
              <a:effectLst/>
              <a:uLnTx/>
              <a:uFillTx/>
              <a:latin typeface="+mn-lt"/>
              <a:ea typeface="+mn-ea"/>
              <a:cs typeface="+mn-cs"/>
            </a:rPr>
            <a:t>）</a:t>
          </a:r>
          <a:r>
            <a:rPr kumimoji="0" lang="ja-JP" altLang="en-US" sz="1050" b="0" i="0" u="none" strike="noStrike" kern="0" cap="none" spc="0" normalizeH="0" baseline="0" noProof="0">
              <a:ln>
                <a:noFill/>
              </a:ln>
              <a:solidFill>
                <a:prstClr val="black"/>
              </a:solidFill>
              <a:effectLst/>
              <a:uLnTx/>
              <a:uFillTx/>
              <a:latin typeface="+mn-lt"/>
              <a:ea typeface="+mn-ea"/>
              <a:cs typeface="+mn-cs"/>
            </a:rPr>
            <a:t>を提出してください。</a:t>
          </a:r>
          <a:br>
            <a:rPr kumimoji="0" lang="ja-JP" altLang="en-US" sz="1050" b="0" i="0" u="none" strike="noStrike" kern="0" cap="none" spc="0" normalizeH="0" baseline="0" noProof="0">
              <a:ln>
                <a:noFill/>
              </a:ln>
              <a:solidFill>
                <a:prstClr val="black"/>
              </a:solidFill>
              <a:effectLst/>
              <a:uLnTx/>
              <a:uFillTx/>
              <a:latin typeface="+mn-lt"/>
              <a:ea typeface="+mn-ea"/>
              <a:cs typeface="+mn-cs"/>
            </a:rPr>
          </a:br>
          <a:r>
            <a:rPr kumimoji="0" lang="en-US" altLang="ja-JP" sz="1050" b="0" i="0" u="none" strike="noStrike" kern="0" cap="none" spc="0" normalizeH="0" baseline="0" noProof="0">
              <a:ln>
                <a:noFill/>
              </a:ln>
              <a:solidFill>
                <a:prstClr val="black"/>
              </a:solidFill>
              <a:effectLst/>
              <a:uLnTx/>
              <a:uFillTx/>
              <a:latin typeface="+mn-lt"/>
              <a:ea typeface="+mn-ea"/>
              <a:cs typeface="+mn-cs"/>
            </a:rPr>
            <a:t>※J</a:t>
          </a:r>
          <a:r>
            <a:rPr kumimoji="0" lang="ja-JP" altLang="en-US" sz="1050" b="0" i="0" u="none" strike="noStrike" kern="0" cap="none" spc="0" normalizeH="0" baseline="0" noProof="0">
              <a:ln>
                <a:noFill/>
              </a:ln>
              <a:solidFill>
                <a:prstClr val="black"/>
              </a:solidFill>
              <a:effectLst/>
              <a:uLnTx/>
              <a:uFillTx/>
              <a:latin typeface="+mn-lt"/>
              <a:ea typeface="+mn-ea"/>
              <a:cs typeface="+mn-cs"/>
            </a:rPr>
            <a:t>グランツの場合は、本ファイルを全てご提出ください。 </a:t>
          </a:r>
          <a:endParaRPr kumimoji="1" lang="en-US" altLang="ja-JP" sz="105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5"/>
  <sheetViews>
    <sheetView showGridLines="0" zoomScaleNormal="100" workbookViewId="0">
      <selection activeCell="R21" sqref="R21"/>
    </sheetView>
  </sheetViews>
  <sheetFormatPr defaultRowHeight="13.2"/>
  <cols>
    <col min="1" max="14" width="9.33203125" customWidth="1"/>
    <col min="15" max="15" width="9.5546875" customWidth="1"/>
    <col min="16" max="20" width="9.33203125" customWidth="1"/>
    <col min="21" max="21" width="10.77734375" customWidth="1"/>
    <col min="22" max="23" width="13.21875" customWidth="1"/>
  </cols>
  <sheetData>
    <row r="1" spans="1:23" ht="21">
      <c r="A1" s="101" t="s">
        <v>156</v>
      </c>
    </row>
    <row r="2" spans="1:23" ht="31.8" customHeight="1">
      <c r="A2" s="131" t="s">
        <v>179</v>
      </c>
      <c r="B2" s="131"/>
      <c r="C2" s="131"/>
      <c r="D2" s="131"/>
      <c r="E2" s="131"/>
      <c r="F2" s="131"/>
      <c r="G2" s="131"/>
      <c r="H2" s="131"/>
      <c r="I2" s="131"/>
      <c r="J2" s="131"/>
      <c r="K2" s="131"/>
      <c r="L2" s="131"/>
      <c r="M2" s="131"/>
      <c r="N2" s="131"/>
      <c r="O2" s="131"/>
      <c r="P2" s="131"/>
      <c r="Q2" s="131"/>
      <c r="R2" s="131"/>
      <c r="S2" s="131"/>
      <c r="T2" s="131"/>
      <c r="U2" s="131"/>
    </row>
    <row r="3" spans="1:23" ht="27" customHeight="1">
      <c r="A3" s="33"/>
    </row>
    <row r="4" spans="1:23" ht="24.6" customHeight="1">
      <c r="A4" s="98" t="s">
        <v>157</v>
      </c>
    </row>
    <row r="5" spans="1:23" ht="28.2" customHeight="1">
      <c r="A5" s="134" t="s">
        <v>160</v>
      </c>
      <c r="B5" s="134"/>
      <c r="C5" s="134"/>
      <c r="D5" s="134"/>
      <c r="E5" s="135" t="s">
        <v>163</v>
      </c>
      <c r="F5" s="135"/>
      <c r="G5" s="135"/>
      <c r="H5" s="135"/>
      <c r="I5" s="136" t="s">
        <v>169</v>
      </c>
      <c r="J5" s="136"/>
      <c r="K5" s="136"/>
      <c r="L5" s="136"/>
      <c r="M5" s="137" t="s">
        <v>182</v>
      </c>
      <c r="N5" s="137"/>
      <c r="O5" s="137"/>
      <c r="P5" s="137"/>
    </row>
    <row r="6" spans="1:23" ht="34.799999999999997" customHeight="1">
      <c r="A6" s="138" t="s">
        <v>158</v>
      </c>
      <c r="B6" s="138"/>
      <c r="C6" s="138"/>
      <c r="D6" s="138"/>
      <c r="E6" s="138" t="s">
        <v>161</v>
      </c>
      <c r="F6" s="139"/>
      <c r="G6" s="139"/>
      <c r="H6" s="139"/>
      <c r="I6" s="138" t="s">
        <v>164</v>
      </c>
      <c r="J6" s="138"/>
      <c r="K6" s="138"/>
      <c r="L6" s="138"/>
      <c r="M6" s="138" t="s">
        <v>162</v>
      </c>
      <c r="N6" s="138"/>
      <c r="O6" s="138"/>
      <c r="P6" s="138"/>
    </row>
    <row r="7" spans="1:23" ht="34.799999999999997" customHeight="1">
      <c r="A7" s="138"/>
      <c r="B7" s="138"/>
      <c r="C7" s="138"/>
      <c r="D7" s="138"/>
      <c r="E7" s="139"/>
      <c r="F7" s="139"/>
      <c r="G7" s="139"/>
      <c r="H7" s="139"/>
      <c r="I7" s="138"/>
      <c r="J7" s="138"/>
      <c r="K7" s="138"/>
      <c r="L7" s="138"/>
      <c r="M7" s="138"/>
      <c r="N7" s="138"/>
      <c r="O7" s="138"/>
      <c r="P7" s="138"/>
    </row>
    <row r="8" spans="1:23" ht="23.4" customHeight="1"/>
    <row r="9" spans="1:23" ht="20.399999999999999" customHeight="1">
      <c r="A9" s="98" t="s">
        <v>145</v>
      </c>
    </row>
    <row r="10" spans="1:23" ht="16.2" customHeight="1">
      <c r="A10" t="s">
        <v>172</v>
      </c>
    </row>
    <row r="11" spans="1:23" ht="16.2" customHeight="1">
      <c r="A11" t="s">
        <v>181</v>
      </c>
    </row>
    <row r="12" spans="1:23" ht="20.399999999999999" customHeight="1"/>
    <row r="13" spans="1:23" ht="16.2">
      <c r="A13" s="98" t="s">
        <v>144</v>
      </c>
    </row>
    <row r="14" spans="1:23" ht="24.6" customHeight="1">
      <c r="A14" s="127" t="s">
        <v>180</v>
      </c>
      <c r="B14" s="127"/>
      <c r="C14" s="127"/>
      <c r="D14" s="127"/>
      <c r="E14" s="127"/>
      <c r="F14" s="127"/>
      <c r="G14" s="127"/>
      <c r="H14" s="127"/>
      <c r="I14" s="127"/>
      <c r="J14" s="127"/>
      <c r="K14" s="127"/>
      <c r="L14" s="127"/>
      <c r="M14" s="127"/>
      <c r="N14" s="127"/>
      <c r="O14" s="127"/>
      <c r="P14" s="127"/>
      <c r="Q14" s="127"/>
    </row>
    <row r="15" spans="1:23" ht="28.8" customHeight="1">
      <c r="A15" s="126" t="s">
        <v>165</v>
      </c>
      <c r="B15" s="126"/>
      <c r="C15" s="126"/>
      <c r="D15" s="126"/>
      <c r="E15" s="126"/>
      <c r="F15" s="126"/>
      <c r="G15" s="126"/>
      <c r="I15" s="128" t="s">
        <v>170</v>
      </c>
      <c r="J15" s="128"/>
      <c r="K15" s="128"/>
      <c r="L15" s="128"/>
      <c r="M15" s="128"/>
      <c r="N15" s="128"/>
      <c r="O15" s="128"/>
      <c r="Q15" s="133" t="s">
        <v>176</v>
      </c>
      <c r="R15" s="133"/>
      <c r="S15" s="133"/>
      <c r="T15" s="133"/>
      <c r="U15" s="133"/>
      <c r="V15" s="133"/>
      <c r="W15" s="133"/>
    </row>
    <row r="16" spans="1:23" ht="63" customHeight="1">
      <c r="A16" s="132" t="s">
        <v>178</v>
      </c>
      <c r="B16" s="132"/>
      <c r="C16" s="132"/>
      <c r="D16" s="132"/>
      <c r="E16" s="132"/>
      <c r="F16" s="132"/>
      <c r="G16" s="132"/>
      <c r="H16" s="97"/>
      <c r="I16" s="129" t="s">
        <v>171</v>
      </c>
      <c r="J16" s="129"/>
      <c r="K16" s="129"/>
      <c r="L16" s="129"/>
      <c r="M16" s="129"/>
      <c r="N16" s="129"/>
      <c r="O16" s="129"/>
      <c r="P16" s="97"/>
      <c r="Q16" s="132" t="s">
        <v>173</v>
      </c>
      <c r="R16" s="132"/>
      <c r="S16" s="132"/>
      <c r="T16" s="132"/>
      <c r="U16" s="132"/>
      <c r="V16" s="132"/>
      <c r="W16" s="132"/>
    </row>
    <row r="17" spans="1:23" ht="35.4" customHeight="1">
      <c r="A17" s="121"/>
      <c r="B17" s="121"/>
      <c r="C17" s="121"/>
      <c r="D17" s="121"/>
      <c r="E17" s="121"/>
      <c r="F17" s="121"/>
      <c r="G17" s="121"/>
      <c r="H17" s="97"/>
      <c r="I17" s="130" t="s">
        <v>166</v>
      </c>
      <c r="J17" s="130"/>
      <c r="K17" s="130"/>
      <c r="L17" s="130"/>
      <c r="M17" s="130"/>
      <c r="N17" s="130"/>
      <c r="O17" s="130"/>
      <c r="P17" s="97"/>
      <c r="Q17" s="132" t="s">
        <v>146</v>
      </c>
      <c r="R17" s="132"/>
      <c r="S17" s="132"/>
      <c r="T17" s="132"/>
      <c r="U17" s="132"/>
      <c r="V17" s="132"/>
      <c r="W17" s="132"/>
    </row>
    <row r="18" spans="1:23" ht="46.8" customHeight="1">
      <c r="A18" s="99"/>
      <c r="B18" s="99"/>
      <c r="C18" s="99"/>
      <c r="D18" s="99"/>
      <c r="E18" s="99"/>
      <c r="F18" s="99"/>
      <c r="G18" s="99"/>
      <c r="H18" s="97"/>
      <c r="I18" s="130"/>
      <c r="J18" s="130"/>
      <c r="K18" s="130"/>
      <c r="L18" s="130"/>
      <c r="M18" s="130"/>
      <c r="N18" s="130"/>
      <c r="O18" s="110"/>
      <c r="P18" s="97"/>
      <c r="Q18" s="132" t="s">
        <v>183</v>
      </c>
      <c r="R18" s="132"/>
      <c r="S18" s="132"/>
      <c r="T18" s="132"/>
      <c r="U18" s="132"/>
      <c r="V18" s="132"/>
      <c r="W18" s="132"/>
    </row>
    <row r="19" spans="1:23" ht="40.799999999999997" customHeight="1">
      <c r="A19" s="100"/>
      <c r="B19" s="100"/>
      <c r="C19" s="100"/>
      <c r="D19" s="100"/>
      <c r="E19" s="100"/>
      <c r="F19" s="100"/>
      <c r="G19" s="100"/>
      <c r="I19" s="100"/>
      <c r="J19" s="100"/>
      <c r="K19" s="100"/>
      <c r="L19" s="100"/>
      <c r="M19" s="100"/>
      <c r="N19" s="100"/>
      <c r="O19" s="100"/>
      <c r="Q19" s="132" t="s">
        <v>177</v>
      </c>
      <c r="R19" s="132"/>
      <c r="S19" s="132"/>
      <c r="T19" s="132"/>
      <c r="U19" s="132"/>
      <c r="V19" s="132"/>
      <c r="W19" s="132"/>
    </row>
    <row r="20" spans="1:23" ht="40.200000000000003" customHeight="1">
      <c r="A20" s="100"/>
      <c r="B20" s="100"/>
      <c r="C20" s="100"/>
      <c r="D20" s="100"/>
      <c r="E20" s="100"/>
      <c r="F20" s="100"/>
      <c r="G20" s="100"/>
      <c r="I20" s="100"/>
      <c r="J20" s="100"/>
      <c r="K20" s="100"/>
      <c r="L20" s="100"/>
      <c r="M20" s="100"/>
      <c r="N20" s="100"/>
      <c r="O20" s="100"/>
    </row>
    <row r="21" spans="1:23" ht="42" customHeight="1">
      <c r="A21" s="100"/>
      <c r="B21" s="100"/>
      <c r="C21" s="100"/>
      <c r="D21" s="100"/>
      <c r="E21" s="100"/>
      <c r="F21" s="100"/>
      <c r="G21" s="100"/>
      <c r="I21" s="100"/>
      <c r="J21" s="100"/>
      <c r="K21" s="100"/>
      <c r="L21" s="100"/>
      <c r="M21" s="100"/>
      <c r="N21" s="100"/>
      <c r="O21" s="100"/>
    </row>
    <row r="22" spans="1:23">
      <c r="A22" s="100"/>
      <c r="B22" s="100"/>
      <c r="C22" s="100"/>
      <c r="D22" s="100"/>
      <c r="E22" s="100"/>
      <c r="F22" s="100"/>
      <c r="G22" s="100"/>
      <c r="I22" s="100"/>
      <c r="J22" s="100"/>
      <c r="K22" s="100"/>
      <c r="L22" s="100"/>
      <c r="M22" s="100"/>
      <c r="N22" s="100"/>
      <c r="O22" s="100"/>
    </row>
    <row r="23" spans="1:23">
      <c r="A23" s="100"/>
      <c r="B23" s="100"/>
      <c r="C23" s="100"/>
      <c r="D23" s="100"/>
      <c r="E23" s="100"/>
      <c r="F23" s="100"/>
      <c r="G23" s="100"/>
      <c r="I23" s="100"/>
      <c r="J23" s="100"/>
      <c r="K23" s="100"/>
      <c r="L23" s="100"/>
      <c r="M23" s="100"/>
      <c r="N23" s="100"/>
      <c r="O23" s="100"/>
      <c r="Q23" s="96"/>
      <c r="R23" s="96"/>
      <c r="S23" s="96"/>
      <c r="T23" s="96"/>
      <c r="U23" s="96"/>
      <c r="V23" s="96"/>
      <c r="W23" s="96"/>
    </row>
    <row r="24" spans="1:23">
      <c r="A24" s="100"/>
      <c r="B24" s="100"/>
      <c r="C24" s="100"/>
      <c r="D24" s="100"/>
      <c r="E24" s="100"/>
      <c r="F24" s="100"/>
      <c r="G24" s="100"/>
      <c r="I24" s="100"/>
      <c r="J24" s="100"/>
      <c r="K24" s="100"/>
      <c r="L24" s="100"/>
      <c r="M24" s="100"/>
      <c r="N24" s="100"/>
      <c r="O24" s="100"/>
      <c r="Q24" s="96"/>
      <c r="R24" s="96"/>
      <c r="S24" s="96"/>
      <c r="T24" s="96"/>
      <c r="U24" s="96"/>
      <c r="V24" s="96"/>
      <c r="W24" s="96"/>
    </row>
    <row r="25" spans="1:23">
      <c r="A25" s="100"/>
      <c r="B25" s="100"/>
      <c r="C25" s="100"/>
      <c r="D25" s="100"/>
      <c r="E25" s="100"/>
      <c r="F25" s="100"/>
      <c r="G25" s="100"/>
      <c r="I25" s="100"/>
      <c r="J25" s="100"/>
      <c r="K25" s="100"/>
      <c r="L25" s="100"/>
      <c r="M25" s="100"/>
      <c r="N25" s="100"/>
      <c r="O25" s="100"/>
    </row>
    <row r="26" spans="1:23">
      <c r="A26" s="100"/>
      <c r="B26" s="100"/>
      <c r="C26" s="100"/>
      <c r="D26" s="100"/>
      <c r="E26" s="100"/>
      <c r="F26" s="100"/>
      <c r="G26" s="100"/>
      <c r="I26" s="100"/>
      <c r="J26" s="100"/>
      <c r="K26" s="100"/>
      <c r="L26" s="100"/>
      <c r="M26" s="100"/>
      <c r="N26" s="100"/>
      <c r="O26" s="100"/>
    </row>
    <row r="27" spans="1:23">
      <c r="A27" s="100"/>
      <c r="B27" s="100"/>
      <c r="C27" s="100"/>
      <c r="D27" s="100"/>
      <c r="E27" s="100"/>
      <c r="F27" s="100"/>
      <c r="G27" s="100"/>
      <c r="I27" s="100"/>
      <c r="J27" s="100"/>
      <c r="K27" s="100"/>
      <c r="L27" s="100"/>
      <c r="M27" s="100"/>
      <c r="N27" s="100"/>
      <c r="O27" s="100"/>
    </row>
    <row r="28" spans="1:23">
      <c r="A28" s="100"/>
      <c r="B28" s="100"/>
      <c r="C28" s="100"/>
      <c r="D28" s="100"/>
      <c r="E28" s="100"/>
      <c r="F28" s="100"/>
      <c r="G28" s="100"/>
      <c r="I28" s="100"/>
      <c r="J28" s="100"/>
      <c r="K28" s="100"/>
      <c r="L28" s="100"/>
      <c r="M28" s="100"/>
      <c r="N28" s="100"/>
      <c r="O28" s="100"/>
    </row>
    <row r="29" spans="1:23">
      <c r="A29" s="100"/>
      <c r="B29" s="100"/>
      <c r="C29" s="100"/>
      <c r="D29" s="100"/>
      <c r="E29" s="100"/>
      <c r="F29" s="100"/>
      <c r="G29" s="100"/>
      <c r="I29" s="100"/>
      <c r="J29" s="100"/>
      <c r="K29" s="100"/>
      <c r="L29" s="100"/>
      <c r="M29" s="100"/>
      <c r="N29" s="100"/>
      <c r="O29" s="100"/>
    </row>
    <row r="30" spans="1:23">
      <c r="A30" s="100"/>
      <c r="B30" s="100"/>
      <c r="C30" s="100"/>
      <c r="D30" s="100"/>
      <c r="E30" s="100"/>
      <c r="F30" s="100"/>
      <c r="G30" s="100"/>
      <c r="I30" s="100"/>
      <c r="J30" s="100"/>
      <c r="K30" s="100"/>
      <c r="L30" s="100"/>
      <c r="M30" s="100"/>
      <c r="N30" s="100"/>
      <c r="O30" s="100"/>
    </row>
    <row r="31" spans="1:23">
      <c r="A31" s="100"/>
      <c r="B31" s="100"/>
      <c r="C31" s="100"/>
      <c r="D31" s="100"/>
      <c r="E31" s="100"/>
      <c r="F31" s="100"/>
      <c r="G31" s="100"/>
      <c r="I31" s="100"/>
      <c r="J31" s="100"/>
      <c r="K31" s="100"/>
      <c r="L31" s="100"/>
      <c r="M31" s="100"/>
      <c r="N31" s="100"/>
      <c r="O31" s="100"/>
    </row>
    <row r="32" spans="1:23">
      <c r="A32" s="100"/>
      <c r="B32" s="100"/>
      <c r="C32" s="100"/>
      <c r="D32" s="100"/>
      <c r="E32" s="100"/>
      <c r="F32" s="100"/>
      <c r="G32" s="100"/>
      <c r="I32" s="100"/>
      <c r="J32" s="100"/>
      <c r="K32" s="100"/>
      <c r="L32" s="100"/>
      <c r="M32" s="100"/>
      <c r="N32" s="100"/>
      <c r="O32" s="100"/>
    </row>
    <row r="33" spans="1:15">
      <c r="A33" s="100"/>
      <c r="B33" s="100"/>
      <c r="C33" s="100"/>
      <c r="D33" s="100"/>
      <c r="E33" s="100"/>
      <c r="F33" s="100"/>
      <c r="G33" s="100"/>
      <c r="I33" s="100"/>
      <c r="J33" s="100"/>
      <c r="K33" s="100"/>
      <c r="L33" s="100"/>
      <c r="M33" s="100"/>
      <c r="N33" s="100"/>
      <c r="O33" s="100"/>
    </row>
    <row r="34" spans="1:15">
      <c r="A34" s="100"/>
      <c r="B34" s="100"/>
      <c r="C34" s="100"/>
      <c r="D34" s="100"/>
      <c r="E34" s="100"/>
      <c r="F34" s="100"/>
      <c r="G34" s="100"/>
      <c r="I34" s="100"/>
      <c r="J34" s="100"/>
      <c r="K34" s="100"/>
      <c r="L34" s="100"/>
      <c r="M34" s="100"/>
      <c r="N34" s="100"/>
      <c r="O34" s="100"/>
    </row>
    <row r="35" spans="1:15">
      <c r="I35" s="100"/>
      <c r="J35" s="100"/>
      <c r="K35" s="100"/>
      <c r="L35" s="100"/>
      <c r="M35" s="100"/>
      <c r="N35" s="100"/>
      <c r="O35" s="100"/>
    </row>
    <row r="36" spans="1:15">
      <c r="I36" s="100"/>
      <c r="J36" s="100"/>
      <c r="K36" s="100"/>
      <c r="L36" s="100"/>
      <c r="M36" s="100"/>
      <c r="N36" s="100"/>
      <c r="O36" s="100"/>
    </row>
    <row r="37" spans="1:15">
      <c r="I37" s="100"/>
      <c r="J37" s="100"/>
      <c r="K37" s="100"/>
      <c r="L37" s="100"/>
      <c r="M37" s="100"/>
      <c r="N37" s="100"/>
      <c r="O37" s="100"/>
    </row>
    <row r="38" spans="1:15">
      <c r="I38" s="100"/>
      <c r="J38" s="100"/>
      <c r="K38" s="100"/>
      <c r="L38" s="100"/>
      <c r="M38" s="100"/>
      <c r="N38" s="100"/>
      <c r="O38" s="100"/>
    </row>
    <row r="39" spans="1:15">
      <c r="I39" s="100"/>
      <c r="J39" s="100"/>
      <c r="K39" s="100"/>
      <c r="L39" s="100"/>
      <c r="M39" s="100"/>
      <c r="N39" s="100"/>
      <c r="O39" s="100"/>
    </row>
    <row r="40" spans="1:15">
      <c r="I40" s="100"/>
      <c r="J40" s="100"/>
      <c r="K40" s="100"/>
      <c r="L40" s="100"/>
      <c r="M40" s="100"/>
      <c r="N40" s="100"/>
      <c r="O40" s="100"/>
    </row>
    <row r="41" spans="1:15">
      <c r="I41" s="100"/>
      <c r="J41" s="100"/>
      <c r="K41" s="100"/>
      <c r="L41" s="100"/>
      <c r="M41" s="100"/>
      <c r="N41" s="100"/>
      <c r="O41" s="100"/>
    </row>
    <row r="42" spans="1:15">
      <c r="I42" s="100"/>
      <c r="J42" s="100"/>
      <c r="K42" s="100"/>
      <c r="L42" s="100"/>
      <c r="M42" s="100"/>
      <c r="N42" s="100"/>
      <c r="O42" s="100"/>
    </row>
    <row r="43" spans="1:15">
      <c r="I43" s="100"/>
      <c r="J43" s="100"/>
      <c r="K43" s="100"/>
      <c r="L43" s="100"/>
      <c r="M43" s="100"/>
      <c r="N43" s="100"/>
      <c r="O43" s="100"/>
    </row>
    <row r="44" spans="1:15">
      <c r="I44" s="100"/>
      <c r="J44" s="100"/>
      <c r="K44" s="100"/>
      <c r="L44" s="100"/>
      <c r="M44" s="100"/>
      <c r="N44" s="100"/>
      <c r="O44" s="100"/>
    </row>
    <row r="45" spans="1:15">
      <c r="I45" s="100"/>
      <c r="J45" s="100"/>
      <c r="K45" s="100"/>
      <c r="L45" s="100"/>
      <c r="M45" s="100"/>
      <c r="N45" s="100"/>
      <c r="O45" s="100"/>
    </row>
    <row r="46" spans="1:15">
      <c r="I46" s="100"/>
      <c r="J46" s="100"/>
      <c r="K46" s="100"/>
      <c r="L46" s="100"/>
      <c r="M46" s="100"/>
      <c r="N46" s="100"/>
      <c r="O46" s="100"/>
    </row>
    <row r="47" spans="1:15">
      <c r="I47" s="100"/>
      <c r="J47" s="100"/>
      <c r="K47" s="100"/>
      <c r="L47" s="100"/>
      <c r="M47" s="100"/>
      <c r="N47" s="100"/>
      <c r="O47" s="100"/>
    </row>
    <row r="48" spans="1:15">
      <c r="I48" s="100"/>
      <c r="J48" s="100"/>
      <c r="K48" s="100"/>
      <c r="L48" s="100"/>
      <c r="M48" s="100"/>
      <c r="N48" s="100"/>
      <c r="O48" s="100"/>
    </row>
    <row r="49" spans="9:15">
      <c r="I49" s="100"/>
      <c r="J49" s="100"/>
      <c r="K49" s="100"/>
      <c r="L49" s="100"/>
      <c r="M49" s="100"/>
      <c r="N49" s="100"/>
      <c r="O49" s="100"/>
    </row>
    <row r="50" spans="9:15">
      <c r="I50" s="100"/>
      <c r="J50" s="100"/>
      <c r="K50" s="100"/>
      <c r="L50" s="100"/>
      <c r="M50" s="100"/>
      <c r="N50" s="100"/>
      <c r="O50" s="100"/>
    </row>
    <row r="51" spans="9:15">
      <c r="I51" s="100"/>
      <c r="J51" s="100"/>
      <c r="K51" s="100"/>
      <c r="L51" s="100"/>
      <c r="M51" s="100"/>
      <c r="N51" s="100"/>
      <c r="O51" s="100"/>
    </row>
    <row r="52" spans="9:15">
      <c r="I52" s="100"/>
      <c r="J52" s="100"/>
      <c r="K52" s="100"/>
      <c r="L52" s="100"/>
      <c r="M52" s="100"/>
      <c r="N52" s="100"/>
      <c r="O52" s="100"/>
    </row>
    <row r="53" spans="9:15">
      <c r="I53" s="100"/>
      <c r="J53" s="100"/>
      <c r="K53" s="100"/>
      <c r="L53" s="100"/>
      <c r="M53" s="100"/>
      <c r="N53" s="100"/>
      <c r="O53" s="100"/>
    </row>
    <row r="54" spans="9:15">
      <c r="I54" s="100"/>
      <c r="J54" s="100"/>
      <c r="K54" s="100"/>
      <c r="L54" s="100"/>
      <c r="M54" s="100"/>
      <c r="N54" s="100"/>
      <c r="O54" s="100"/>
    </row>
    <row r="55" spans="9:15">
      <c r="I55" s="100"/>
      <c r="J55" s="100"/>
      <c r="K55" s="100"/>
      <c r="L55" s="100"/>
      <c r="M55" s="100"/>
      <c r="N55" s="100"/>
      <c r="O55" s="100"/>
    </row>
    <row r="56" spans="9:15">
      <c r="I56" s="100"/>
      <c r="J56" s="100"/>
      <c r="K56" s="100"/>
      <c r="L56" s="100"/>
      <c r="M56" s="100"/>
      <c r="N56" s="100"/>
      <c r="O56" s="100"/>
    </row>
    <row r="57" spans="9:15">
      <c r="I57" s="100"/>
      <c r="J57" s="100"/>
      <c r="K57" s="100"/>
      <c r="L57" s="100"/>
      <c r="M57" s="100"/>
      <c r="N57" s="100"/>
      <c r="O57" s="100"/>
    </row>
    <row r="58" spans="9:15">
      <c r="I58" s="100"/>
      <c r="J58" s="100"/>
      <c r="K58" s="100"/>
      <c r="L58" s="100"/>
      <c r="M58" s="100"/>
      <c r="N58" s="100"/>
      <c r="O58" s="100"/>
    </row>
    <row r="59" spans="9:15">
      <c r="I59" s="100"/>
      <c r="J59" s="100"/>
      <c r="K59" s="100"/>
      <c r="L59" s="100"/>
      <c r="M59" s="100"/>
      <c r="N59" s="100"/>
      <c r="O59" s="100"/>
    </row>
    <row r="60" spans="9:15">
      <c r="I60" s="100"/>
      <c r="J60" s="100"/>
      <c r="K60" s="100"/>
      <c r="L60" s="100"/>
      <c r="M60" s="100"/>
      <c r="N60" s="100"/>
      <c r="O60" s="100"/>
    </row>
    <row r="61" spans="9:15">
      <c r="I61" s="100"/>
      <c r="J61" s="100"/>
      <c r="K61" s="100"/>
      <c r="L61" s="100"/>
      <c r="M61" s="100"/>
      <c r="N61" s="100"/>
      <c r="O61" s="100"/>
    </row>
    <row r="62" spans="9:15">
      <c r="I62" s="100"/>
      <c r="J62" s="100"/>
      <c r="K62" s="100"/>
      <c r="L62" s="100"/>
      <c r="M62" s="100"/>
      <c r="N62" s="100"/>
      <c r="O62" s="100"/>
    </row>
    <row r="63" spans="9:15">
      <c r="I63" s="100"/>
      <c r="J63" s="100"/>
      <c r="K63" s="100"/>
      <c r="L63" s="100"/>
      <c r="M63" s="100"/>
      <c r="N63" s="100"/>
      <c r="O63" s="100"/>
    </row>
    <row r="64" spans="9:15">
      <c r="I64" s="100"/>
      <c r="J64" s="100"/>
      <c r="K64" s="100"/>
      <c r="L64" s="100"/>
      <c r="M64" s="100"/>
      <c r="N64" s="100"/>
      <c r="O64" s="100"/>
    </row>
    <row r="65" spans="9:15">
      <c r="I65" s="100"/>
      <c r="J65" s="100"/>
      <c r="K65" s="100"/>
      <c r="L65" s="100"/>
      <c r="M65" s="100"/>
      <c r="N65" s="100"/>
      <c r="O65" s="100"/>
    </row>
  </sheetData>
  <mergeCells count="21">
    <mergeCell ref="A2:U2"/>
    <mergeCell ref="Q19:W19"/>
    <mergeCell ref="Q15:W15"/>
    <mergeCell ref="I18:N18"/>
    <mergeCell ref="A5:D5"/>
    <mergeCell ref="E5:H5"/>
    <mergeCell ref="I5:L5"/>
    <mergeCell ref="M5:P5"/>
    <mergeCell ref="A6:D7"/>
    <mergeCell ref="E6:H7"/>
    <mergeCell ref="I6:L7"/>
    <mergeCell ref="M6:P7"/>
    <mergeCell ref="A16:G16"/>
    <mergeCell ref="Q16:W16"/>
    <mergeCell ref="Q17:W17"/>
    <mergeCell ref="Q18:W18"/>
    <mergeCell ref="A15:G15"/>
    <mergeCell ref="A14:Q14"/>
    <mergeCell ref="I15:O15"/>
    <mergeCell ref="I16:O16"/>
    <mergeCell ref="I17:O17"/>
  </mergeCells>
  <phoneticPr fontId="8"/>
  <pageMargins left="0.7" right="0.7" top="0.75" bottom="0.75" header="0.3" footer="0.3"/>
  <pageSetup paperSize="9" scale="4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E62"/>
  <sheetViews>
    <sheetView view="pageBreakPreview" zoomScale="85" zoomScaleNormal="100" zoomScaleSheetLayoutView="85" zoomScalePageLayoutView="85" workbookViewId="0">
      <selection activeCell="J9" sqref="J9"/>
    </sheetView>
  </sheetViews>
  <sheetFormatPr defaultRowHeight="13.2"/>
  <cols>
    <col min="1" max="1" width="5.77734375" customWidth="1"/>
    <col min="2" max="2" width="14.44140625" customWidth="1"/>
    <col min="3" max="3" width="26.6640625" style="37" customWidth="1"/>
    <col min="4" max="4" width="46.21875" customWidth="1"/>
    <col min="5" max="5" width="14.109375" style="21" customWidth="1"/>
  </cols>
  <sheetData>
    <row r="1" spans="1:5" ht="53.4" customHeight="1">
      <c r="A1" s="64" t="s">
        <v>159</v>
      </c>
      <c r="C1" s="36"/>
      <c r="D1" s="36"/>
    </row>
    <row r="2" spans="1:5" ht="33.6" customHeight="1">
      <c r="A2" s="63"/>
      <c r="C2" s="36"/>
      <c r="D2" s="36"/>
    </row>
    <row r="3" spans="1:5" ht="24" customHeight="1" thickBot="1">
      <c r="A3" s="38" t="s">
        <v>117</v>
      </c>
      <c r="B3" s="38" t="s">
        <v>82</v>
      </c>
      <c r="C3" s="72" t="s">
        <v>116</v>
      </c>
      <c r="D3" s="41" t="s">
        <v>83</v>
      </c>
      <c r="E3" s="38" t="s">
        <v>118</v>
      </c>
    </row>
    <row r="4" spans="1:5" ht="37.799999999999997" customHeight="1">
      <c r="A4" s="140" t="s">
        <v>94</v>
      </c>
      <c r="B4" s="20" t="s">
        <v>84</v>
      </c>
      <c r="C4" s="62"/>
      <c r="D4" s="117"/>
      <c r="E4" s="40" t="s">
        <v>108</v>
      </c>
    </row>
    <row r="5" spans="1:5" ht="22.2" customHeight="1">
      <c r="A5" s="141"/>
      <c r="B5" s="20" t="s">
        <v>85</v>
      </c>
      <c r="C5" s="62"/>
      <c r="D5" s="118"/>
      <c r="E5" s="40" t="s">
        <v>112</v>
      </c>
    </row>
    <row r="6" spans="1:5" ht="22.2" customHeight="1">
      <c r="A6" s="141"/>
      <c r="B6" s="20" t="s">
        <v>87</v>
      </c>
      <c r="C6" s="62"/>
      <c r="D6" s="118"/>
      <c r="E6" s="40" t="s">
        <v>112</v>
      </c>
    </row>
    <row r="7" spans="1:5" ht="22.2" customHeight="1">
      <c r="A7" s="141"/>
      <c r="B7" s="20" t="s">
        <v>88</v>
      </c>
      <c r="C7" s="62"/>
      <c r="D7" s="118"/>
      <c r="E7" s="40" t="s">
        <v>112</v>
      </c>
    </row>
    <row r="8" spans="1:5" ht="22.2" customHeight="1">
      <c r="A8" s="141"/>
      <c r="B8" s="20" t="s">
        <v>89</v>
      </c>
      <c r="C8" s="62"/>
      <c r="D8" s="118"/>
      <c r="E8" s="40" t="s">
        <v>112</v>
      </c>
    </row>
    <row r="9" spans="1:5" ht="22.2" customHeight="1">
      <c r="A9" s="141"/>
      <c r="B9" s="20" t="s">
        <v>90</v>
      </c>
      <c r="C9" s="62"/>
      <c r="D9" s="118"/>
      <c r="E9" s="40" t="s">
        <v>112</v>
      </c>
    </row>
    <row r="10" spans="1:5" ht="22.2" customHeight="1">
      <c r="A10" s="141"/>
      <c r="B10" s="20" t="s">
        <v>91</v>
      </c>
      <c r="C10" s="62"/>
      <c r="D10" s="118"/>
      <c r="E10" s="40" t="s">
        <v>112</v>
      </c>
    </row>
    <row r="11" spans="1:5" ht="22.2" customHeight="1">
      <c r="A11" s="141"/>
      <c r="B11" s="20" t="s">
        <v>86</v>
      </c>
      <c r="C11" s="62"/>
      <c r="D11" s="118"/>
      <c r="E11" s="40" t="s">
        <v>112</v>
      </c>
    </row>
    <row r="12" spans="1:5" ht="72" customHeight="1">
      <c r="A12" s="141"/>
      <c r="B12" s="20" t="s">
        <v>92</v>
      </c>
      <c r="C12" s="62"/>
      <c r="D12" s="119"/>
      <c r="E12" s="40" t="s">
        <v>109</v>
      </c>
    </row>
    <row r="13" spans="1:5" ht="57" customHeight="1">
      <c r="A13" s="142"/>
      <c r="B13" s="20" t="s">
        <v>93</v>
      </c>
      <c r="C13" s="62"/>
      <c r="D13" s="119"/>
      <c r="E13" s="40" t="s">
        <v>109</v>
      </c>
    </row>
    <row r="14" spans="1:5" ht="18" customHeight="1">
      <c r="A14" s="143" t="s">
        <v>95</v>
      </c>
      <c r="B14" s="146" t="s">
        <v>96</v>
      </c>
      <c r="C14" s="74"/>
      <c r="D14" s="118"/>
      <c r="E14" s="40" t="s">
        <v>112</v>
      </c>
    </row>
    <row r="15" spans="1:5" ht="41.4" customHeight="1">
      <c r="A15" s="144"/>
      <c r="B15" s="148"/>
      <c r="C15" s="75" t="s">
        <v>143</v>
      </c>
      <c r="D15" s="119"/>
      <c r="E15" s="73" t="s">
        <v>108</v>
      </c>
    </row>
    <row r="16" spans="1:5" ht="22.8" customHeight="1">
      <c r="A16" s="144"/>
      <c r="B16" s="146" t="s">
        <v>98</v>
      </c>
      <c r="C16" s="39" t="s">
        <v>30</v>
      </c>
      <c r="D16" s="118" t="s">
        <v>120</v>
      </c>
      <c r="E16" s="149" t="s">
        <v>113</v>
      </c>
    </row>
    <row r="17" spans="1:5" ht="22.8" customHeight="1">
      <c r="A17" s="144"/>
      <c r="B17" s="147"/>
      <c r="C17" s="39" t="s">
        <v>32</v>
      </c>
      <c r="D17" s="118"/>
      <c r="E17" s="150"/>
    </row>
    <row r="18" spans="1:5" ht="22.8" customHeight="1">
      <c r="A18" s="144"/>
      <c r="B18" s="147"/>
      <c r="C18" s="39" t="s">
        <v>34</v>
      </c>
      <c r="D18" s="118"/>
      <c r="E18" s="150"/>
    </row>
    <row r="19" spans="1:5" ht="22.8" customHeight="1">
      <c r="A19" s="144"/>
      <c r="B19" s="147"/>
      <c r="C19" s="39" t="s">
        <v>36</v>
      </c>
      <c r="D19" s="118"/>
      <c r="E19" s="150"/>
    </row>
    <row r="20" spans="1:5" ht="22.8" customHeight="1">
      <c r="A20" s="144"/>
      <c r="B20" s="147"/>
      <c r="C20" s="39" t="s">
        <v>37</v>
      </c>
      <c r="D20" s="118"/>
      <c r="E20" s="150"/>
    </row>
    <row r="21" spans="1:5" ht="22.8" customHeight="1">
      <c r="A21" s="144"/>
      <c r="B21" s="147"/>
      <c r="C21" s="65" t="s">
        <v>133</v>
      </c>
      <c r="D21" s="118" t="s">
        <v>120</v>
      </c>
      <c r="E21" s="150"/>
    </row>
    <row r="22" spans="1:5" ht="22.8" customHeight="1">
      <c r="A22" s="144"/>
      <c r="B22" s="147"/>
      <c r="C22" s="39" t="s">
        <v>38</v>
      </c>
      <c r="D22" s="118"/>
      <c r="E22" s="150"/>
    </row>
    <row r="23" spans="1:5" ht="22.8" customHeight="1">
      <c r="A23" s="144"/>
      <c r="B23" s="147"/>
      <c r="C23" s="39" t="s">
        <v>39</v>
      </c>
      <c r="D23" s="118"/>
      <c r="E23" s="151"/>
    </row>
    <row r="24" spans="1:5" ht="57.6" customHeight="1">
      <c r="A24" s="144"/>
      <c r="B24" s="148"/>
      <c r="C24" s="39" t="s">
        <v>111</v>
      </c>
      <c r="D24" s="119"/>
      <c r="E24" s="40" t="s">
        <v>108</v>
      </c>
    </row>
    <row r="25" spans="1:5" ht="18" customHeight="1">
      <c r="A25" s="144"/>
      <c r="B25" s="146" t="s">
        <v>97</v>
      </c>
      <c r="C25" s="74"/>
      <c r="D25" s="118"/>
      <c r="E25" s="40" t="s">
        <v>112</v>
      </c>
    </row>
    <row r="26" spans="1:5" ht="41.4" customHeight="1">
      <c r="A26" s="144"/>
      <c r="B26" s="148"/>
      <c r="C26" s="75" t="s">
        <v>143</v>
      </c>
      <c r="D26" s="119"/>
      <c r="E26" s="73" t="s">
        <v>108</v>
      </c>
    </row>
    <row r="27" spans="1:5" ht="22.8" customHeight="1">
      <c r="A27" s="144"/>
      <c r="B27" s="146" t="s">
        <v>99</v>
      </c>
      <c r="C27" s="39" t="s">
        <v>30</v>
      </c>
      <c r="D27" s="118"/>
      <c r="E27" s="149" t="s">
        <v>113</v>
      </c>
    </row>
    <row r="28" spans="1:5" ht="22.8" customHeight="1">
      <c r="A28" s="144"/>
      <c r="B28" s="147"/>
      <c r="C28" s="39" t="s">
        <v>42</v>
      </c>
      <c r="D28" s="118"/>
      <c r="E28" s="150"/>
    </row>
    <row r="29" spans="1:5" ht="22.8" customHeight="1">
      <c r="A29" s="144"/>
      <c r="B29" s="147"/>
      <c r="C29" s="39" t="s">
        <v>114</v>
      </c>
      <c r="D29" s="118"/>
      <c r="E29" s="150"/>
    </row>
    <row r="30" spans="1:5" ht="22.8" customHeight="1">
      <c r="A30" s="144"/>
      <c r="B30" s="147"/>
      <c r="C30" s="39" t="s">
        <v>44</v>
      </c>
      <c r="D30" s="118"/>
      <c r="E30" s="150"/>
    </row>
    <row r="31" spans="1:5" ht="22.8" customHeight="1">
      <c r="A31" s="144"/>
      <c r="B31" s="147"/>
      <c r="C31" s="39" t="s">
        <v>46</v>
      </c>
      <c r="D31" s="118"/>
      <c r="E31" s="150"/>
    </row>
    <row r="32" spans="1:5" ht="22.8" customHeight="1">
      <c r="A32" s="144"/>
      <c r="B32" s="147"/>
      <c r="C32" s="39" t="s">
        <v>132</v>
      </c>
      <c r="D32" s="118"/>
      <c r="E32" s="150"/>
    </row>
    <row r="33" spans="1:5" ht="22.8" customHeight="1">
      <c r="A33" s="144"/>
      <c r="B33" s="147"/>
      <c r="C33" s="39" t="s">
        <v>38</v>
      </c>
      <c r="D33" s="118"/>
      <c r="E33" s="150"/>
    </row>
    <row r="34" spans="1:5" ht="22.8" customHeight="1">
      <c r="A34" s="144"/>
      <c r="B34" s="147"/>
      <c r="C34" s="39" t="s">
        <v>39</v>
      </c>
      <c r="D34" s="118"/>
      <c r="E34" s="151"/>
    </row>
    <row r="35" spans="1:5" ht="56.4" customHeight="1">
      <c r="A35" s="144"/>
      <c r="B35" s="148"/>
      <c r="C35" s="39" t="s">
        <v>111</v>
      </c>
      <c r="D35" s="119"/>
      <c r="E35" s="40" t="s">
        <v>108</v>
      </c>
    </row>
    <row r="36" spans="1:5" ht="18" customHeight="1">
      <c r="A36" s="144"/>
      <c r="B36" s="146" t="s">
        <v>100</v>
      </c>
      <c r="C36" s="74"/>
      <c r="D36" s="118"/>
      <c r="E36" s="40" t="s">
        <v>112</v>
      </c>
    </row>
    <row r="37" spans="1:5" ht="41.4" customHeight="1">
      <c r="A37" s="144"/>
      <c r="B37" s="148"/>
      <c r="C37" s="75" t="s">
        <v>143</v>
      </c>
      <c r="D37" s="119"/>
      <c r="E37" s="73" t="s">
        <v>108</v>
      </c>
    </row>
    <row r="38" spans="1:5" ht="27.6" customHeight="1">
      <c r="A38" s="144"/>
      <c r="B38" s="146" t="s">
        <v>101</v>
      </c>
      <c r="C38" s="39" t="s">
        <v>134</v>
      </c>
      <c r="D38" s="118"/>
      <c r="E38" s="149" t="s">
        <v>113</v>
      </c>
    </row>
    <row r="39" spans="1:5" ht="22.8" customHeight="1">
      <c r="A39" s="144"/>
      <c r="B39" s="147"/>
      <c r="C39" s="39" t="s">
        <v>51</v>
      </c>
      <c r="D39" s="118"/>
      <c r="E39" s="150"/>
    </row>
    <row r="40" spans="1:5" ht="22.8" customHeight="1">
      <c r="A40" s="144"/>
      <c r="B40" s="147"/>
      <c r="C40" s="39" t="s">
        <v>135</v>
      </c>
      <c r="D40" s="118"/>
      <c r="E40" s="150"/>
    </row>
    <row r="41" spans="1:5" ht="22.8" customHeight="1">
      <c r="A41" s="144"/>
      <c r="B41" s="147"/>
      <c r="C41" s="39" t="s">
        <v>53</v>
      </c>
      <c r="D41" s="118"/>
      <c r="E41" s="150"/>
    </row>
    <row r="42" spans="1:5" ht="22.8" customHeight="1">
      <c r="A42" s="144"/>
      <c r="B42" s="147"/>
      <c r="C42" s="39" t="s">
        <v>54</v>
      </c>
      <c r="D42" s="118"/>
      <c r="E42" s="151"/>
    </row>
    <row r="43" spans="1:5" ht="52.8" customHeight="1">
      <c r="A43" s="144"/>
      <c r="B43" s="148"/>
      <c r="C43" s="39" t="s">
        <v>110</v>
      </c>
      <c r="D43" s="119"/>
      <c r="E43" s="40" t="s">
        <v>108</v>
      </c>
    </row>
    <row r="44" spans="1:5" ht="18" customHeight="1">
      <c r="A44" s="144"/>
      <c r="B44" s="146" t="s">
        <v>102</v>
      </c>
      <c r="C44" s="74"/>
      <c r="D44" s="118"/>
      <c r="E44" s="40" t="s">
        <v>112</v>
      </c>
    </row>
    <row r="45" spans="1:5" ht="41.4" customHeight="1">
      <c r="A45" s="144"/>
      <c r="B45" s="148"/>
      <c r="C45" s="75" t="s">
        <v>143</v>
      </c>
      <c r="D45" s="119"/>
      <c r="E45" s="73" t="s">
        <v>108</v>
      </c>
    </row>
    <row r="46" spans="1:5" ht="22.8" customHeight="1">
      <c r="A46" s="144"/>
      <c r="B46" s="146" t="s">
        <v>103</v>
      </c>
      <c r="C46" s="39" t="s">
        <v>30</v>
      </c>
      <c r="D46" s="118"/>
      <c r="E46" s="149" t="s">
        <v>113</v>
      </c>
    </row>
    <row r="47" spans="1:5" ht="22.8" customHeight="1">
      <c r="A47" s="144"/>
      <c r="B47" s="147"/>
      <c r="C47" s="39" t="s">
        <v>55</v>
      </c>
      <c r="D47" s="118"/>
      <c r="E47" s="150"/>
    </row>
    <row r="48" spans="1:5" ht="22.8" customHeight="1">
      <c r="A48" s="144"/>
      <c r="B48" s="147"/>
      <c r="C48" s="39" t="s">
        <v>57</v>
      </c>
      <c r="D48" s="118"/>
      <c r="E48" s="150"/>
    </row>
    <row r="49" spans="1:5" ht="22.8" customHeight="1">
      <c r="A49" s="144"/>
      <c r="B49" s="147"/>
      <c r="C49" s="39" t="s">
        <v>136</v>
      </c>
      <c r="D49" s="118"/>
      <c r="E49" s="150"/>
    </row>
    <row r="50" spans="1:5" ht="22.8" customHeight="1">
      <c r="A50" s="144"/>
      <c r="B50" s="147"/>
      <c r="C50" s="39" t="s">
        <v>59</v>
      </c>
      <c r="D50" s="118"/>
      <c r="E50" s="150"/>
    </row>
    <row r="51" spans="1:5" ht="22.8" customHeight="1">
      <c r="A51" s="144"/>
      <c r="B51" s="147"/>
      <c r="C51" s="39" t="s">
        <v>60</v>
      </c>
      <c r="D51" s="118"/>
      <c r="E51" s="151"/>
    </row>
    <row r="52" spans="1:5" ht="54.6" customHeight="1">
      <c r="A52" s="144"/>
      <c r="B52" s="148"/>
      <c r="C52" s="39" t="s">
        <v>110</v>
      </c>
      <c r="D52" s="119"/>
      <c r="E52" s="40" t="s">
        <v>108</v>
      </c>
    </row>
    <row r="53" spans="1:5" ht="18" customHeight="1">
      <c r="A53" s="144"/>
      <c r="B53" s="146" t="s">
        <v>104</v>
      </c>
      <c r="C53" s="74"/>
      <c r="D53" s="118"/>
      <c r="E53" s="40" t="s">
        <v>112</v>
      </c>
    </row>
    <row r="54" spans="1:5" ht="41.4" customHeight="1">
      <c r="A54" s="144"/>
      <c r="B54" s="148"/>
      <c r="C54" s="75" t="s">
        <v>143</v>
      </c>
      <c r="D54" s="119"/>
      <c r="E54" s="73" t="s">
        <v>108</v>
      </c>
    </row>
    <row r="55" spans="1:5" ht="22.8" customHeight="1">
      <c r="A55" s="144"/>
      <c r="B55" s="146" t="s">
        <v>105</v>
      </c>
      <c r="C55" s="39" t="s">
        <v>30</v>
      </c>
      <c r="D55" s="118"/>
      <c r="E55" s="149" t="s">
        <v>113</v>
      </c>
    </row>
    <row r="56" spans="1:5" ht="22.8" customHeight="1">
      <c r="A56" s="144"/>
      <c r="B56" s="147"/>
      <c r="C56" s="39" t="s">
        <v>63</v>
      </c>
      <c r="D56" s="118"/>
      <c r="E56" s="150"/>
    </row>
    <row r="57" spans="1:5" ht="22.8" customHeight="1">
      <c r="A57" s="144"/>
      <c r="B57" s="147"/>
      <c r="C57" s="39" t="s">
        <v>137</v>
      </c>
      <c r="D57" s="118"/>
      <c r="E57" s="150"/>
    </row>
    <row r="58" spans="1:5" ht="22.8" customHeight="1">
      <c r="A58" s="144"/>
      <c r="B58" s="147"/>
      <c r="C58" s="39" t="s">
        <v>53</v>
      </c>
      <c r="D58" s="118"/>
      <c r="E58" s="150"/>
    </row>
    <row r="59" spans="1:5" ht="22.8" customHeight="1">
      <c r="A59" s="144"/>
      <c r="B59" s="147"/>
      <c r="C59" s="39" t="s">
        <v>54</v>
      </c>
      <c r="D59" s="118"/>
      <c r="E59" s="151"/>
    </row>
    <row r="60" spans="1:5" ht="58.8" customHeight="1">
      <c r="A60" s="144"/>
      <c r="B60" s="148"/>
      <c r="C60" s="39" t="s">
        <v>115</v>
      </c>
      <c r="D60" s="119"/>
      <c r="E60" s="40" t="s">
        <v>108</v>
      </c>
    </row>
    <row r="61" spans="1:5" ht="18" customHeight="1">
      <c r="A61" s="145"/>
      <c r="B61" s="20" t="s">
        <v>106</v>
      </c>
      <c r="C61" s="62"/>
      <c r="D61" s="118"/>
      <c r="E61" s="40" t="s">
        <v>112</v>
      </c>
    </row>
    <row r="62" spans="1:5" ht="57" customHeight="1" thickBot="1">
      <c r="A62" s="71" t="s">
        <v>94</v>
      </c>
      <c r="B62" s="20" t="s">
        <v>107</v>
      </c>
      <c r="C62" s="62"/>
      <c r="D62" s="120"/>
      <c r="E62" s="40" t="s">
        <v>108</v>
      </c>
    </row>
  </sheetData>
  <mergeCells count="17">
    <mergeCell ref="E16:E23"/>
    <mergeCell ref="E27:E34"/>
    <mergeCell ref="E38:E42"/>
    <mergeCell ref="E46:E51"/>
    <mergeCell ref="E55:E59"/>
    <mergeCell ref="A4:A13"/>
    <mergeCell ref="A14:A61"/>
    <mergeCell ref="B16:B24"/>
    <mergeCell ref="B27:B35"/>
    <mergeCell ref="B38:B43"/>
    <mergeCell ref="B46:B52"/>
    <mergeCell ref="B55:B60"/>
    <mergeCell ref="B53:B54"/>
    <mergeCell ref="B44:B45"/>
    <mergeCell ref="B36:B37"/>
    <mergeCell ref="B25:B26"/>
    <mergeCell ref="B14:B15"/>
  </mergeCells>
  <phoneticPr fontId="8"/>
  <dataValidations count="6">
    <dataValidation type="list" allowBlank="1" showInputMessage="1" showErrorMessage="1" sqref="D61" xr:uid="{00000000-0002-0000-0100-000000000000}">
      <formula1>"１．月経,２．妊娠・不妊,３．産後の不調,４．更年期,５．婦人科系疾患,６．ヘルスリテラシー,７．特に希望はない"</formula1>
    </dataValidation>
    <dataValidation type="list" allowBlank="1" showInputMessage="1" showErrorMessage="1" sqref="D16:D23 D27:D34 D38:D42 D46:D51 D55:D59" xr:uid="{00000000-0002-0000-0100-000001000000}">
      <formula1>"　,〇"</formula1>
    </dataValidation>
    <dataValidation type="list" allowBlank="1" showInputMessage="1" showErrorMessage="1" sqref="D25 D53 D44 D36 D14" xr:uid="{00000000-0002-0000-0100-000002000000}">
      <formula1>"１．はい,２．いいえ,３．回答しない"</formula1>
    </dataValidation>
    <dataValidation type="list" allowBlank="1" showInputMessage="1" showErrorMessage="1" sqref="D11" xr:uid="{00000000-0002-0000-0100-000003000000}">
      <formula1>"１．言葉も内容も知っている,２．言葉は聞いたことがあるが内容は知らない,３．知らない"</formula1>
    </dataValidation>
    <dataValidation type="list" allowBlank="1" showInputMessage="1" showErrorMessage="1" sqref="D6:D10" xr:uid="{00000000-0002-0000-0100-000004000000}">
      <formula1>"１．ほとんど知っている,２．半分程度知っているものがある,３．少し知っているものがある,４．全て知らない"</formula1>
    </dataValidation>
    <dataValidation type="list" allowBlank="1" showInputMessage="1" showErrorMessage="1" sqref="D5" xr:uid="{00000000-0002-0000-0100-000005000000}">
      <formula1>"１．女性,２．男性,３．回答しない"</formula1>
    </dataValidation>
  </dataValidations>
  <pageMargins left="0.7" right="0.7" top="0.75" bottom="0.75" header="0.3" footer="0.3"/>
  <pageSetup paperSize="9" scale="62" orientation="portrait" r:id="rId1"/>
  <headerFooter>
    <oddHeader>&amp;R&amp;10【フェムテック導入による職場環境の整備等奨励金】</oddHeader>
  </headerFooter>
  <rowBreaks count="1" manualBreakCount="1">
    <brk id="43" max="16383"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H45"/>
  <sheetViews>
    <sheetView zoomScale="85" zoomScaleNormal="85" workbookViewId="0">
      <selection activeCell="I16" sqref="I16"/>
    </sheetView>
  </sheetViews>
  <sheetFormatPr defaultRowHeight="13.2"/>
  <cols>
    <col min="2" max="2" width="13.77734375" customWidth="1"/>
    <col min="3" max="9" width="11.21875" customWidth="1"/>
    <col min="10" max="11" width="15.5546875" customWidth="1"/>
    <col min="12" max="12" width="11.21875" customWidth="1"/>
    <col min="13" max="13" width="15.6640625" customWidth="1"/>
    <col min="14" max="21" width="11.21875" customWidth="1"/>
    <col min="22" max="22" width="14.44140625" customWidth="1"/>
    <col min="23" max="23" width="11.21875" customWidth="1"/>
    <col min="24" max="24" width="15.21875" customWidth="1"/>
    <col min="25" max="32" width="11.21875" customWidth="1"/>
    <col min="33" max="33" width="14.21875" customWidth="1"/>
    <col min="34" max="34" width="11.21875" customWidth="1"/>
    <col min="35" max="35" width="15.21875" customWidth="1"/>
    <col min="36" max="60" width="11.21875" customWidth="1"/>
  </cols>
  <sheetData>
    <row r="1" spans="1:60" ht="69.599999999999994" customHeight="1">
      <c r="A1" s="64" t="s">
        <v>168</v>
      </c>
    </row>
    <row r="2" spans="1:60" ht="18" customHeight="1"/>
    <row r="3" spans="1:60">
      <c r="A3" s="42" t="s">
        <v>119</v>
      </c>
      <c r="B3" s="38" t="s">
        <v>84</v>
      </c>
      <c r="C3" s="38" t="s">
        <v>85</v>
      </c>
      <c r="D3" s="38" t="s">
        <v>87</v>
      </c>
      <c r="E3" s="38" t="s">
        <v>88</v>
      </c>
      <c r="F3" s="38" t="s">
        <v>89</v>
      </c>
      <c r="G3" s="38" t="s">
        <v>90</v>
      </c>
      <c r="H3" s="38" t="s">
        <v>91</v>
      </c>
      <c r="I3" s="38" t="s">
        <v>86</v>
      </c>
      <c r="J3" s="38" t="s">
        <v>92</v>
      </c>
      <c r="K3" s="38" t="s">
        <v>93</v>
      </c>
      <c r="L3" s="156" t="s">
        <v>96</v>
      </c>
      <c r="M3" s="157"/>
      <c r="N3" s="155" t="s">
        <v>98</v>
      </c>
      <c r="O3" s="155"/>
      <c r="P3" s="155"/>
      <c r="Q3" s="155"/>
      <c r="R3" s="155"/>
      <c r="S3" s="155"/>
      <c r="T3" s="155"/>
      <c r="U3" s="155"/>
      <c r="V3" s="155"/>
      <c r="W3" s="156" t="s">
        <v>97</v>
      </c>
      <c r="X3" s="157"/>
      <c r="Y3" s="155" t="s">
        <v>99</v>
      </c>
      <c r="Z3" s="155"/>
      <c r="AA3" s="155"/>
      <c r="AB3" s="155"/>
      <c r="AC3" s="155"/>
      <c r="AD3" s="155"/>
      <c r="AE3" s="155"/>
      <c r="AF3" s="155"/>
      <c r="AG3" s="155"/>
      <c r="AH3" s="156" t="s">
        <v>100</v>
      </c>
      <c r="AI3" s="157"/>
      <c r="AJ3" s="155" t="s">
        <v>101</v>
      </c>
      <c r="AK3" s="155"/>
      <c r="AL3" s="155"/>
      <c r="AM3" s="155"/>
      <c r="AN3" s="155"/>
      <c r="AO3" s="155"/>
      <c r="AP3" s="156" t="s">
        <v>102</v>
      </c>
      <c r="AQ3" s="157"/>
      <c r="AR3" s="155" t="s">
        <v>103</v>
      </c>
      <c r="AS3" s="155"/>
      <c r="AT3" s="155"/>
      <c r="AU3" s="155"/>
      <c r="AV3" s="155"/>
      <c r="AW3" s="155"/>
      <c r="AX3" s="155"/>
      <c r="AY3" s="156" t="s">
        <v>104</v>
      </c>
      <c r="AZ3" s="157"/>
      <c r="BA3" s="155" t="s">
        <v>105</v>
      </c>
      <c r="BB3" s="155"/>
      <c r="BC3" s="155"/>
      <c r="BD3" s="155"/>
      <c r="BE3" s="155"/>
      <c r="BF3" s="155"/>
      <c r="BG3" s="38" t="s">
        <v>106</v>
      </c>
      <c r="BH3" s="38" t="s">
        <v>107</v>
      </c>
    </row>
    <row r="4" spans="1:60" ht="16.8" customHeight="1">
      <c r="A4" s="111">
        <v>1</v>
      </c>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c r="BD4" s="111"/>
      <c r="BE4" s="111"/>
      <c r="BF4" s="111"/>
      <c r="BG4" s="111"/>
      <c r="BH4" s="111"/>
    </row>
    <row r="5" spans="1:60" ht="16.8" customHeight="1">
      <c r="A5" s="111">
        <v>2</v>
      </c>
      <c r="B5" s="111"/>
      <c r="C5" s="111"/>
      <c r="D5" s="111"/>
      <c r="E5" s="111"/>
      <c r="F5" s="111"/>
      <c r="G5" s="111"/>
      <c r="H5" s="111"/>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c r="BD5" s="111"/>
      <c r="BE5" s="111"/>
      <c r="BF5" s="111"/>
      <c r="BG5" s="111"/>
      <c r="BH5" s="111"/>
    </row>
    <row r="6" spans="1:60" ht="16.8" customHeight="1">
      <c r="A6" s="111">
        <v>3</v>
      </c>
      <c r="B6" s="111"/>
      <c r="C6" s="111"/>
      <c r="D6" s="111"/>
      <c r="E6" s="111"/>
      <c r="F6" s="111"/>
      <c r="G6" s="111"/>
      <c r="H6" s="111"/>
      <c r="I6" s="111"/>
      <c r="J6" s="111"/>
      <c r="K6" s="111"/>
      <c r="L6" s="111"/>
      <c r="M6" s="111"/>
      <c r="N6" s="111"/>
      <c r="O6" s="111"/>
      <c r="P6" s="111"/>
      <c r="Q6" s="111"/>
      <c r="R6" s="111"/>
      <c r="S6" s="111"/>
      <c r="T6" s="111"/>
      <c r="U6" s="111"/>
      <c r="V6" s="111"/>
      <c r="W6" s="111"/>
      <c r="X6" s="111"/>
      <c r="Y6" s="111"/>
      <c r="Z6" s="111"/>
      <c r="AA6" s="111"/>
      <c r="AB6" s="111"/>
      <c r="AC6" s="111"/>
      <c r="AD6" s="111"/>
      <c r="AE6" s="111"/>
      <c r="AF6" s="111"/>
      <c r="AG6" s="111"/>
      <c r="AH6" s="111"/>
      <c r="AI6" s="111"/>
      <c r="AJ6" s="111"/>
      <c r="AK6" s="111"/>
      <c r="AL6" s="111"/>
      <c r="AM6" s="111"/>
      <c r="AN6" s="111"/>
      <c r="AO6" s="111"/>
      <c r="AP6" s="111"/>
      <c r="AQ6" s="111"/>
      <c r="AR6" s="111"/>
      <c r="AS6" s="111"/>
      <c r="AT6" s="111"/>
      <c r="AU6" s="111"/>
      <c r="AV6" s="111"/>
      <c r="AW6" s="111"/>
      <c r="AX6" s="111"/>
      <c r="AY6" s="111"/>
      <c r="AZ6" s="111"/>
      <c r="BA6" s="111"/>
      <c r="BB6" s="111"/>
      <c r="BC6" s="111"/>
      <c r="BD6" s="111"/>
      <c r="BE6" s="111"/>
      <c r="BF6" s="111"/>
      <c r="BG6" s="111"/>
      <c r="BH6" s="111"/>
    </row>
    <row r="7" spans="1:60">
      <c r="A7" s="111">
        <v>4</v>
      </c>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row>
    <row r="8" spans="1:60">
      <c r="A8" s="111">
        <v>5</v>
      </c>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row>
    <row r="9" spans="1:60">
      <c r="A9" s="111">
        <v>6</v>
      </c>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c r="BD9" s="111"/>
      <c r="BE9" s="111"/>
      <c r="BF9" s="111"/>
      <c r="BG9" s="111"/>
      <c r="BH9" s="111"/>
    </row>
    <row r="10" spans="1:60">
      <c r="A10" s="111">
        <v>7</v>
      </c>
      <c r="B10" s="111"/>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c r="BD10" s="111"/>
      <c r="BE10" s="111"/>
      <c r="BF10" s="111"/>
      <c r="BG10" s="111"/>
      <c r="BH10" s="111"/>
    </row>
    <row r="11" spans="1:60">
      <c r="A11" s="111">
        <v>8</v>
      </c>
      <c r="B11" s="111"/>
      <c r="C11" s="111"/>
      <c r="D11" s="111"/>
      <c r="E11" s="111"/>
      <c r="F11" s="111"/>
      <c r="G11" s="111"/>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row>
    <row r="12" spans="1:60">
      <c r="A12" s="111">
        <v>9</v>
      </c>
      <c r="B12" s="111"/>
      <c r="C12" s="111"/>
      <c r="D12" s="111"/>
      <c r="E12" s="111"/>
      <c r="F12" s="111"/>
      <c r="G12" s="111"/>
      <c r="H12" s="111"/>
      <c r="I12" s="111"/>
      <c r="J12" s="111"/>
      <c r="K12" s="111"/>
      <c r="L12" s="111"/>
      <c r="M12" s="111"/>
      <c r="N12" s="111"/>
      <c r="O12" s="111"/>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c r="BD12" s="111"/>
      <c r="BE12" s="111"/>
      <c r="BF12" s="111"/>
      <c r="BG12" s="111"/>
      <c r="BH12" s="111"/>
    </row>
    <row r="13" spans="1:60">
      <c r="A13" s="111">
        <v>10</v>
      </c>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row>
    <row r="14" spans="1:60">
      <c r="A14" s="111">
        <v>11</v>
      </c>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row>
    <row r="15" spans="1:60">
      <c r="A15" s="111">
        <v>12</v>
      </c>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row>
    <row r="16" spans="1:60">
      <c r="A16" s="111">
        <v>13</v>
      </c>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row>
    <row r="17" spans="1:60">
      <c r="A17" s="111">
        <v>14</v>
      </c>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row>
    <row r="18" spans="1:60">
      <c r="A18" s="111">
        <v>15</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row>
    <row r="19" spans="1:60">
      <c r="A19" s="111">
        <v>16</v>
      </c>
      <c r="B19" s="111"/>
      <c r="C19" s="111"/>
      <c r="D19" s="111"/>
      <c r="E19" s="111"/>
      <c r="F19" s="111"/>
      <c r="G19" s="111"/>
      <c r="H19" s="111"/>
      <c r="I19" s="111"/>
      <c r="J19" s="111"/>
      <c r="K19" s="111"/>
      <c r="L19" s="111"/>
      <c r="M19" s="111"/>
      <c r="N19" s="111">
        <f>I18</f>
        <v>0</v>
      </c>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row>
    <row r="20" spans="1:60">
      <c r="A20" s="111">
        <v>17</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row>
    <row r="21" spans="1:60">
      <c r="A21" s="111">
        <v>18</v>
      </c>
      <c r="B21" s="111"/>
      <c r="C21" s="111"/>
      <c r="D21" s="111"/>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row>
    <row r="22" spans="1:60">
      <c r="A22" s="111">
        <v>19</v>
      </c>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row>
    <row r="23" spans="1:60">
      <c r="A23" s="111">
        <v>20</v>
      </c>
      <c r="B23" s="111"/>
      <c r="C23" s="111"/>
      <c r="D23" s="111"/>
      <c r="E23" s="111"/>
      <c r="F23" s="111"/>
      <c r="G23" s="111"/>
      <c r="H23" s="111"/>
      <c r="I23" s="111"/>
      <c r="J23" s="111"/>
      <c r="K23" s="111"/>
      <c r="L23" s="111"/>
      <c r="M23" s="111"/>
      <c r="N23" s="111"/>
      <c r="O23" s="111"/>
      <c r="P23" s="111"/>
      <c r="Q23" s="111"/>
      <c r="R23" s="111"/>
      <c r="S23" s="111"/>
      <c r="T23" s="111"/>
      <c r="U23" s="111"/>
      <c r="V23" s="111"/>
      <c r="W23" s="111"/>
      <c r="X23" s="111"/>
      <c r="Y23" s="111"/>
      <c r="Z23" s="111"/>
      <c r="AA23" s="111"/>
      <c r="AB23" s="111"/>
      <c r="AC23" s="111"/>
      <c r="AD23" s="111"/>
      <c r="AE23" s="111"/>
      <c r="AF23" s="111"/>
      <c r="AG23" s="111"/>
      <c r="AH23" s="111"/>
      <c r="AI23" s="111"/>
      <c r="AJ23" s="111"/>
      <c r="AK23" s="111"/>
      <c r="AL23" s="111"/>
      <c r="AM23" s="111"/>
      <c r="AN23" s="111"/>
      <c r="AO23" s="111"/>
      <c r="AP23" s="111"/>
      <c r="AQ23" s="111"/>
      <c r="AR23" s="111"/>
      <c r="AS23" s="111"/>
      <c r="AT23" s="111"/>
      <c r="AU23" s="111"/>
      <c r="AV23" s="111"/>
      <c r="AW23" s="111"/>
      <c r="AX23" s="111"/>
      <c r="AY23" s="111"/>
      <c r="AZ23" s="111"/>
      <c r="BA23" s="111"/>
      <c r="BB23" s="111"/>
      <c r="BC23" s="111"/>
      <c r="BD23" s="111"/>
      <c r="BE23" s="111"/>
      <c r="BF23" s="111"/>
      <c r="BG23" s="111"/>
      <c r="BH23" s="111"/>
    </row>
    <row r="24" spans="1:60">
      <c r="A24" s="111">
        <v>21</v>
      </c>
      <c r="B24" s="111"/>
      <c r="C24" s="111"/>
      <c r="D24" s="111"/>
      <c r="E24" s="111"/>
      <c r="F24" s="111"/>
      <c r="G24" s="111"/>
      <c r="H24" s="111"/>
      <c r="I24" s="111"/>
      <c r="J24" s="111"/>
      <c r="K24" s="111"/>
      <c r="L24" s="111"/>
      <c r="M24" s="111"/>
      <c r="N24" s="111"/>
      <c r="O24" s="111"/>
      <c r="P24" s="111"/>
      <c r="Q24" s="111"/>
      <c r="R24" s="111"/>
      <c r="S24" s="111"/>
      <c r="T24" s="111"/>
      <c r="U24" s="111"/>
      <c r="V24" s="111"/>
      <c r="W24" s="111"/>
      <c r="X24" s="111"/>
      <c r="Y24" s="111"/>
      <c r="Z24" s="111"/>
      <c r="AA24" s="111"/>
      <c r="AB24" s="111"/>
      <c r="AC24" s="111"/>
      <c r="AD24" s="111"/>
      <c r="AE24" s="111"/>
      <c r="AF24" s="111"/>
      <c r="AG24" s="111"/>
      <c r="AH24" s="111"/>
      <c r="AI24" s="111"/>
      <c r="AJ24" s="111"/>
      <c r="AK24" s="111"/>
      <c r="AL24" s="111"/>
      <c r="AM24" s="111"/>
      <c r="AN24" s="111"/>
      <c r="AO24" s="111"/>
      <c r="AP24" s="111"/>
      <c r="AQ24" s="111"/>
      <c r="AR24" s="111"/>
      <c r="AS24" s="111"/>
      <c r="AT24" s="111"/>
      <c r="AU24" s="111"/>
      <c r="AV24" s="111"/>
      <c r="AW24" s="111"/>
      <c r="AX24" s="111"/>
      <c r="AY24" s="111"/>
      <c r="AZ24" s="111"/>
      <c r="BA24" s="111"/>
      <c r="BB24" s="111"/>
      <c r="BC24" s="111"/>
      <c r="BD24" s="111"/>
      <c r="BE24" s="111"/>
      <c r="BF24" s="111"/>
      <c r="BG24" s="111"/>
      <c r="BH24" s="111"/>
    </row>
    <row r="25" spans="1:60">
      <c r="A25" s="111">
        <v>22</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111"/>
      <c r="AQ25" s="111"/>
      <c r="AR25" s="111"/>
      <c r="AS25" s="111"/>
      <c r="AT25" s="111"/>
      <c r="AU25" s="111"/>
      <c r="AV25" s="111"/>
      <c r="AW25" s="111"/>
      <c r="AX25" s="111"/>
      <c r="AY25" s="111"/>
      <c r="AZ25" s="111"/>
      <c r="BA25" s="111"/>
      <c r="BB25" s="111"/>
      <c r="BC25" s="111"/>
      <c r="BD25" s="111"/>
      <c r="BE25" s="111"/>
      <c r="BF25" s="111"/>
      <c r="BG25" s="111"/>
      <c r="BH25" s="111"/>
    </row>
    <row r="26" spans="1:60">
      <c r="A26" s="111">
        <v>23</v>
      </c>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111"/>
      <c r="BF26" s="111"/>
      <c r="BG26" s="111"/>
      <c r="BH26" s="111"/>
    </row>
    <row r="27" spans="1:60">
      <c r="A27" s="111">
        <v>24</v>
      </c>
      <c r="B27" s="111"/>
      <c r="C27" s="111"/>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11"/>
      <c r="BG27" s="111"/>
      <c r="BH27" s="111"/>
    </row>
    <row r="28" spans="1:60">
      <c r="A28" s="111">
        <v>25</v>
      </c>
      <c r="B28" s="111"/>
      <c r="C28" s="111"/>
      <c r="D28" s="111"/>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111"/>
      <c r="BF28" s="111"/>
      <c r="BG28" s="111"/>
      <c r="BH28" s="111"/>
    </row>
    <row r="29" spans="1:60">
      <c r="A29" s="111">
        <v>26</v>
      </c>
      <c r="B29" s="111"/>
      <c r="C29" s="111"/>
      <c r="D29" s="111"/>
      <c r="E29" s="111"/>
      <c r="F29" s="111"/>
      <c r="G29" s="111"/>
      <c r="H29" s="111"/>
      <c r="I29" s="111"/>
      <c r="J29" s="111"/>
      <c r="K29" s="111"/>
      <c r="L29" s="111"/>
      <c r="M29" s="111"/>
      <c r="N29" s="111"/>
      <c r="O29" s="111"/>
      <c r="P29" s="111"/>
      <c r="Q29" s="111"/>
      <c r="R29" s="111"/>
      <c r="S29" s="111"/>
      <c r="T29" s="111"/>
      <c r="U29" s="111"/>
      <c r="V29" s="111"/>
      <c r="W29" s="111"/>
      <c r="X29" s="111"/>
      <c r="Y29" s="111"/>
      <c r="Z29" s="111"/>
      <c r="AA29" s="111"/>
      <c r="AB29" s="111"/>
      <c r="AC29" s="111"/>
      <c r="AD29" s="111"/>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111"/>
      <c r="BF29" s="111"/>
      <c r="BG29" s="111"/>
      <c r="BH29" s="111"/>
    </row>
    <row r="30" spans="1:60">
      <c r="A30" s="111">
        <v>27</v>
      </c>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111"/>
      <c r="BF30" s="111"/>
      <c r="BG30" s="111"/>
      <c r="BH30" s="111"/>
    </row>
    <row r="31" spans="1:60">
      <c r="A31" s="111">
        <v>28</v>
      </c>
      <c r="B31" s="111"/>
      <c r="C31" s="111"/>
      <c r="D31" s="111"/>
      <c r="E31" s="111"/>
      <c r="F31" s="111"/>
      <c r="G31" s="111"/>
      <c r="H31" s="111"/>
      <c r="I31" s="111"/>
      <c r="J31" s="111"/>
      <c r="K31" s="111"/>
      <c r="L31" s="111"/>
      <c r="M31" s="111"/>
      <c r="N31" s="111"/>
      <c r="O31" s="111"/>
      <c r="P31" s="111"/>
      <c r="Q31" s="111"/>
      <c r="R31" s="111"/>
      <c r="S31" s="111"/>
      <c r="T31" s="111"/>
      <c r="U31" s="111"/>
      <c r="V31" s="111"/>
      <c r="W31" s="111"/>
      <c r="X31" s="111"/>
      <c r="Y31" s="111"/>
      <c r="Z31" s="111"/>
      <c r="AA31" s="111"/>
      <c r="AB31" s="111"/>
      <c r="AC31" s="111"/>
      <c r="AD31" s="111"/>
      <c r="AE31" s="111"/>
      <c r="AF31" s="111"/>
      <c r="AG31" s="111"/>
      <c r="AH31" s="111"/>
      <c r="AI31" s="111"/>
      <c r="AJ31" s="111"/>
      <c r="AK31" s="111"/>
      <c r="AL31" s="111"/>
      <c r="AM31" s="111"/>
      <c r="AN31" s="111"/>
      <c r="AO31" s="111"/>
      <c r="AP31" s="111"/>
      <c r="AQ31" s="111"/>
      <c r="AR31" s="111"/>
      <c r="AS31" s="111"/>
      <c r="AT31" s="111"/>
      <c r="AU31" s="111"/>
      <c r="AV31" s="111"/>
      <c r="AW31" s="111"/>
      <c r="AX31" s="111"/>
      <c r="AY31" s="111"/>
      <c r="AZ31" s="111"/>
      <c r="BA31" s="111"/>
      <c r="BB31" s="111"/>
      <c r="BC31" s="111"/>
      <c r="BD31" s="111"/>
      <c r="BE31" s="111"/>
      <c r="BF31" s="111"/>
      <c r="BG31" s="111"/>
      <c r="BH31" s="111"/>
    </row>
    <row r="32" spans="1:60">
      <c r="A32" s="111">
        <v>29</v>
      </c>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1"/>
      <c r="AI32" s="111"/>
      <c r="AJ32" s="111"/>
      <c r="AK32" s="111"/>
      <c r="AL32" s="111"/>
      <c r="AM32" s="111"/>
      <c r="AN32" s="111"/>
      <c r="AO32" s="111"/>
      <c r="AP32" s="111"/>
      <c r="AQ32" s="111"/>
      <c r="AR32" s="111"/>
      <c r="AS32" s="111"/>
      <c r="AT32" s="111"/>
      <c r="AU32" s="111"/>
      <c r="AV32" s="111"/>
      <c r="AW32" s="111"/>
      <c r="AX32" s="111"/>
      <c r="AY32" s="111"/>
      <c r="AZ32" s="111"/>
      <c r="BA32" s="111"/>
      <c r="BB32" s="111"/>
      <c r="BC32" s="111"/>
      <c r="BD32" s="111"/>
      <c r="BE32" s="111"/>
      <c r="BF32" s="111"/>
      <c r="BG32" s="111"/>
      <c r="BH32" s="111"/>
    </row>
    <row r="33" spans="1:60">
      <c r="A33" s="111">
        <v>30</v>
      </c>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c r="AA33" s="111"/>
      <c r="AB33" s="111"/>
      <c r="AC33" s="111"/>
      <c r="AD33" s="111"/>
      <c r="AE33" s="111"/>
      <c r="AF33" s="111"/>
      <c r="AG33" s="111"/>
      <c r="AH33" s="111"/>
      <c r="AI33" s="111"/>
      <c r="AJ33" s="111"/>
      <c r="AK33" s="111"/>
      <c r="AL33" s="111"/>
      <c r="AM33" s="111"/>
      <c r="AN33" s="111"/>
      <c r="AO33" s="111"/>
      <c r="AP33" s="111"/>
      <c r="AQ33" s="111"/>
      <c r="AR33" s="111"/>
      <c r="AS33" s="111"/>
      <c r="AT33" s="111"/>
      <c r="AU33" s="111"/>
      <c r="AV33" s="111"/>
      <c r="AW33" s="111"/>
      <c r="AX33" s="111"/>
      <c r="AY33" s="111"/>
      <c r="AZ33" s="111"/>
      <c r="BA33" s="111"/>
      <c r="BB33" s="111"/>
      <c r="BC33" s="111"/>
      <c r="BD33" s="111"/>
      <c r="BE33" s="111"/>
      <c r="BF33" s="111"/>
      <c r="BG33" s="111"/>
      <c r="BH33" s="111"/>
    </row>
    <row r="34" spans="1:60" hidden="1"/>
    <row r="35" spans="1:60" hidden="1"/>
    <row r="37" spans="1:60" ht="13.8" thickBot="1">
      <c r="A37" s="33" t="s">
        <v>121</v>
      </c>
    </row>
    <row r="38" spans="1:60">
      <c r="A38" s="76"/>
      <c r="B38" s="77" t="s">
        <v>84</v>
      </c>
      <c r="C38" s="77" t="s">
        <v>85</v>
      </c>
      <c r="D38" s="77" t="s">
        <v>87</v>
      </c>
      <c r="E38" s="77" t="s">
        <v>88</v>
      </c>
      <c r="F38" s="77" t="s">
        <v>89</v>
      </c>
      <c r="G38" s="77" t="s">
        <v>90</v>
      </c>
      <c r="H38" s="77" t="s">
        <v>91</v>
      </c>
      <c r="I38" s="77" t="s">
        <v>86</v>
      </c>
      <c r="J38" s="77" t="s">
        <v>92</v>
      </c>
      <c r="K38" s="77" t="s">
        <v>93</v>
      </c>
      <c r="L38" s="153" t="s">
        <v>96</v>
      </c>
      <c r="M38" s="154"/>
      <c r="N38" s="152" t="s">
        <v>98</v>
      </c>
      <c r="O38" s="152"/>
      <c r="P38" s="152"/>
      <c r="Q38" s="152"/>
      <c r="R38" s="152"/>
      <c r="S38" s="152"/>
      <c r="T38" s="152"/>
      <c r="U38" s="152"/>
      <c r="V38" s="152"/>
      <c r="W38" s="153" t="s">
        <v>97</v>
      </c>
      <c r="X38" s="154"/>
      <c r="Y38" s="152" t="s">
        <v>99</v>
      </c>
      <c r="Z38" s="152"/>
      <c r="AA38" s="152"/>
      <c r="AB38" s="152"/>
      <c r="AC38" s="152"/>
      <c r="AD38" s="152"/>
      <c r="AE38" s="152"/>
      <c r="AF38" s="152"/>
      <c r="AG38" s="152"/>
      <c r="AH38" s="153" t="s">
        <v>100</v>
      </c>
      <c r="AI38" s="154"/>
      <c r="AJ38" s="152" t="s">
        <v>101</v>
      </c>
      <c r="AK38" s="152"/>
      <c r="AL38" s="152"/>
      <c r="AM38" s="152"/>
      <c r="AN38" s="152"/>
      <c r="AO38" s="152"/>
      <c r="AP38" s="153" t="s">
        <v>102</v>
      </c>
      <c r="AQ38" s="154"/>
      <c r="AR38" s="152" t="s">
        <v>103</v>
      </c>
      <c r="AS38" s="152"/>
      <c r="AT38" s="152"/>
      <c r="AU38" s="152"/>
      <c r="AV38" s="152"/>
      <c r="AW38" s="152"/>
      <c r="AX38" s="152"/>
      <c r="AY38" s="153" t="s">
        <v>104</v>
      </c>
      <c r="AZ38" s="154"/>
      <c r="BA38" s="152" t="s">
        <v>105</v>
      </c>
      <c r="BB38" s="152"/>
      <c r="BC38" s="152"/>
      <c r="BD38" s="152"/>
      <c r="BE38" s="152"/>
      <c r="BF38" s="152"/>
      <c r="BG38" s="77" t="s">
        <v>106</v>
      </c>
      <c r="BH38" s="78" t="s">
        <v>107</v>
      </c>
    </row>
    <row r="39" spans="1:60" ht="16.2">
      <c r="A39" s="79">
        <v>1</v>
      </c>
      <c r="B39" s="80"/>
      <c r="C39" s="81">
        <f>COUNTIF(C$4:C33,"１．女性")</f>
        <v>0</v>
      </c>
      <c r="D39" s="81">
        <f>COUNTIF(D$4:D33,"１．ほとんど知っている")</f>
        <v>0</v>
      </c>
      <c r="E39" s="81">
        <f>COUNTIF(E$4:E33,"１．ほとんど知っている")</f>
        <v>0</v>
      </c>
      <c r="F39" s="81">
        <f>COUNTIF(F$4:F33,"１．ほとんど知っている")</f>
        <v>0</v>
      </c>
      <c r="G39" s="81">
        <f>COUNTIF(G$4:G33,"１．ほとんど知っている")</f>
        <v>0</v>
      </c>
      <c r="H39" s="81">
        <f>COUNTIF(H$4:H33,"１．ほとんど知っている")</f>
        <v>0</v>
      </c>
      <c r="I39" s="81">
        <f>COUNTIF(I$4:I33,"１．言葉も内容も知っている")</f>
        <v>0</v>
      </c>
      <c r="J39" s="82"/>
      <c r="K39" s="82"/>
      <c r="L39" s="81">
        <f>COUNTIF(L$4:L33,"１．はい")</f>
        <v>0</v>
      </c>
      <c r="M39" s="83"/>
      <c r="N39" s="81">
        <f>COUNTIF(N$4:N33,"〇")</f>
        <v>0</v>
      </c>
      <c r="O39" s="81">
        <f>COUNTIF(O$4:O33,"〇")</f>
        <v>0</v>
      </c>
      <c r="P39" s="81">
        <f>COUNTIF(P$4:P33,"〇")</f>
        <v>0</v>
      </c>
      <c r="Q39" s="81">
        <f>COUNTIF(Q$4:Q33,"〇")</f>
        <v>0</v>
      </c>
      <c r="R39" s="81">
        <f>COUNTIF(R$4:R33,"〇")</f>
        <v>0</v>
      </c>
      <c r="S39" s="81">
        <f>COUNTIF(S$4:S33,"〇")</f>
        <v>0</v>
      </c>
      <c r="T39" s="81">
        <f>COUNTIF(T$4:T33,"〇")</f>
        <v>0</v>
      </c>
      <c r="U39" s="81">
        <f>COUNTIF(U$4:U33,"〇")</f>
        <v>0</v>
      </c>
      <c r="V39" s="82"/>
      <c r="W39" s="81">
        <f>COUNTIF(W$4:W33,"１．はい")</f>
        <v>0</v>
      </c>
      <c r="X39" s="82"/>
      <c r="Y39" s="81">
        <f>COUNTIF(Y$4:Y33,"〇")</f>
        <v>0</v>
      </c>
      <c r="Z39" s="81">
        <f>COUNTIF(Z$4:Z33,"〇")</f>
        <v>0</v>
      </c>
      <c r="AA39" s="81">
        <f>COUNTIF(AA$4:AA33,"〇")</f>
        <v>0</v>
      </c>
      <c r="AB39" s="81">
        <f>COUNTIF(AB$4:AB33,"〇")</f>
        <v>0</v>
      </c>
      <c r="AC39" s="81">
        <f>COUNTIF(AC$4:AC33,"〇")</f>
        <v>0</v>
      </c>
      <c r="AD39" s="81">
        <f>COUNTIF(AD$4:AD33,"〇")</f>
        <v>0</v>
      </c>
      <c r="AE39" s="81">
        <f>COUNTIF(AE$4:AE33,"〇")</f>
        <v>0</v>
      </c>
      <c r="AF39" s="81">
        <f>COUNTIF(AF$4:AF33,"〇")</f>
        <v>0</v>
      </c>
      <c r="AG39" s="82"/>
      <c r="AH39" s="81">
        <f>COUNTIF(AH$4:AH33,"１．はい")</f>
        <v>0</v>
      </c>
      <c r="AI39" s="82"/>
      <c r="AJ39" s="81">
        <f>COUNTIF(AJ$4:AJ33,"〇")</f>
        <v>0</v>
      </c>
      <c r="AK39" s="81">
        <f>COUNTIF(AK$4:AK33,"〇")</f>
        <v>0</v>
      </c>
      <c r="AL39" s="81">
        <f>COUNTIF(AL$4:AL33,"〇")</f>
        <v>0</v>
      </c>
      <c r="AM39" s="81">
        <f>COUNTIF(AM$4:AM33,"〇")</f>
        <v>0</v>
      </c>
      <c r="AN39" s="81">
        <f>COUNTIF(AN$4:AN33,"〇")</f>
        <v>0</v>
      </c>
      <c r="AO39" s="82"/>
      <c r="AP39" s="81">
        <f>COUNTIF(AP$4:AP33,"１．はい")</f>
        <v>0</v>
      </c>
      <c r="AQ39" s="82"/>
      <c r="AR39" s="81">
        <f>COUNTIF(AR$4:AR33,"〇")</f>
        <v>0</v>
      </c>
      <c r="AS39" s="81">
        <f>COUNTIF(AS$4:AS33,"〇")</f>
        <v>0</v>
      </c>
      <c r="AT39" s="81">
        <f>COUNTIF(AT$4:AT33,"〇")</f>
        <v>0</v>
      </c>
      <c r="AU39" s="81">
        <f>COUNTIF(AU$4:AU33,"〇")</f>
        <v>0</v>
      </c>
      <c r="AV39" s="81">
        <f>COUNTIF(AV$4:AV33,"〇")</f>
        <v>0</v>
      </c>
      <c r="AW39" s="81">
        <f>COUNTIF(AW$4:AW33,"〇")</f>
        <v>0</v>
      </c>
      <c r="AX39" s="82"/>
      <c r="AY39" s="81">
        <f>COUNTIF(AY$4:AY33,"１．はい")</f>
        <v>0</v>
      </c>
      <c r="AZ39" s="82"/>
      <c r="BA39" s="81">
        <f>COUNTIF(BA$4:BA33,"〇")</f>
        <v>0</v>
      </c>
      <c r="BB39" s="81">
        <f>COUNTIF(BB$4:BB33,"〇")</f>
        <v>0</v>
      </c>
      <c r="BC39" s="81">
        <f>COUNTIF(BC$4:BC33,"〇")</f>
        <v>0</v>
      </c>
      <c r="BD39" s="81">
        <f>COUNTIF(BD$4:BD33,"〇")</f>
        <v>0</v>
      </c>
      <c r="BE39" s="81">
        <f>COUNTIF(BE$4:BE33,"〇")</f>
        <v>0</v>
      </c>
      <c r="BF39" s="82"/>
      <c r="BG39" s="81">
        <f>COUNTIF(BG$4:BG33,"１．月経")</f>
        <v>0</v>
      </c>
      <c r="BH39" s="84"/>
    </row>
    <row r="40" spans="1:60" ht="16.2">
      <c r="A40" s="85">
        <v>2</v>
      </c>
      <c r="B40" s="86"/>
      <c r="C40" s="87">
        <f>COUNTIF(C$4:C33,"２．男性")</f>
        <v>0</v>
      </c>
      <c r="D40" s="87">
        <f>COUNTIF(D$4:D33,"２．半分程度知っているものがある")</f>
        <v>0</v>
      </c>
      <c r="E40" s="87">
        <f>COUNTIF(E$4:E33,"２．半分程度知っているものがある")</f>
        <v>0</v>
      </c>
      <c r="F40" s="87">
        <f>COUNTIF(F$4:F33,"２．半分程度知っているものがある")</f>
        <v>0</v>
      </c>
      <c r="G40" s="87">
        <f>COUNTIF(G$4:G33,"２．半分程度知っているものがある")</f>
        <v>0</v>
      </c>
      <c r="H40" s="87">
        <f>COUNTIF(H$4:H33,"２．半分程度知っているものがある")</f>
        <v>0</v>
      </c>
      <c r="I40" s="87">
        <f>COUNTIF(I$4:I33,"２．言葉は聞いたことがあるが内容は知らない")</f>
        <v>0</v>
      </c>
      <c r="J40" s="88"/>
      <c r="K40" s="88"/>
      <c r="L40" s="87">
        <f>COUNTIF(L$4:L33,"２．いいえ")</f>
        <v>0</v>
      </c>
      <c r="M40" s="89"/>
      <c r="N40" s="88"/>
      <c r="O40" s="88"/>
      <c r="P40" s="88"/>
      <c r="Q40" s="88"/>
      <c r="R40" s="88"/>
      <c r="S40" s="88"/>
      <c r="T40" s="88"/>
      <c r="U40" s="88"/>
      <c r="V40" s="88"/>
      <c r="W40" s="87">
        <f>COUNTIF(W$4:W33,"２．いいえ")</f>
        <v>0</v>
      </c>
      <c r="X40" s="88"/>
      <c r="Y40" s="88"/>
      <c r="Z40" s="88"/>
      <c r="AA40" s="88"/>
      <c r="AB40" s="88"/>
      <c r="AC40" s="88"/>
      <c r="AD40" s="88"/>
      <c r="AE40" s="88"/>
      <c r="AF40" s="88"/>
      <c r="AG40" s="88"/>
      <c r="AH40" s="87">
        <f>COUNTIF(AH$4:AH33,"２．いいえ")</f>
        <v>0</v>
      </c>
      <c r="AI40" s="88"/>
      <c r="AJ40" s="88"/>
      <c r="AK40" s="88"/>
      <c r="AL40" s="88"/>
      <c r="AM40" s="88"/>
      <c r="AN40" s="88"/>
      <c r="AO40" s="88"/>
      <c r="AP40" s="87">
        <f>COUNTIF(AP$4:AP33,"２．いいえ")</f>
        <v>0</v>
      </c>
      <c r="AQ40" s="88"/>
      <c r="AR40" s="88"/>
      <c r="AS40" s="88"/>
      <c r="AT40" s="88"/>
      <c r="AU40" s="88"/>
      <c r="AV40" s="88"/>
      <c r="AW40" s="88"/>
      <c r="AX40" s="88"/>
      <c r="AY40" s="87">
        <f>COUNTIF(AY$4:AY33,"２．いいえ")</f>
        <v>0</v>
      </c>
      <c r="AZ40" s="88"/>
      <c r="BA40" s="88"/>
      <c r="BB40" s="88"/>
      <c r="BC40" s="88"/>
      <c r="BD40" s="88"/>
      <c r="BE40" s="88"/>
      <c r="BF40" s="88"/>
      <c r="BG40" s="87">
        <f>COUNTIF(BG$4:BG33,"２．妊娠・不妊")</f>
        <v>0</v>
      </c>
      <c r="BH40" s="90"/>
    </row>
    <row r="41" spans="1:60" ht="16.2">
      <c r="A41" s="85">
        <v>3</v>
      </c>
      <c r="B41" s="86"/>
      <c r="C41" s="87">
        <f>COUNTIF(C$4:C33,"３．回答しない")</f>
        <v>0</v>
      </c>
      <c r="D41" s="87">
        <f>COUNTIF(D$4:D33,"３．少し知っているものがある")</f>
        <v>0</v>
      </c>
      <c r="E41" s="87">
        <f>COUNTIF(E$4:E33,"３．少し知っているものがある")</f>
        <v>0</v>
      </c>
      <c r="F41" s="87">
        <f>COUNTIF(F$4:F33,"３．少し知っているものがある")</f>
        <v>0</v>
      </c>
      <c r="G41" s="87">
        <f>COUNTIF(G$4:G33,"３．少し知っているものがある")</f>
        <v>0</v>
      </c>
      <c r="H41" s="87">
        <f>COUNTIF(H$4:H33,"３．少し知っているものがある")</f>
        <v>0</v>
      </c>
      <c r="I41" s="87">
        <f>COUNTIF(I$4:I33,"３．知らない")</f>
        <v>0</v>
      </c>
      <c r="J41" s="88"/>
      <c r="K41" s="88"/>
      <c r="L41" s="87">
        <f>COUNTIF(L$4:L33,"３．回答しない")</f>
        <v>0</v>
      </c>
      <c r="M41" s="89"/>
      <c r="N41" s="88"/>
      <c r="O41" s="88"/>
      <c r="P41" s="88"/>
      <c r="Q41" s="88"/>
      <c r="R41" s="88"/>
      <c r="S41" s="88"/>
      <c r="T41" s="88"/>
      <c r="U41" s="88"/>
      <c r="V41" s="88"/>
      <c r="W41" s="87">
        <f>COUNTIF(W$4:W33,"３．回答しない")</f>
        <v>0</v>
      </c>
      <c r="X41" s="88"/>
      <c r="Y41" s="88"/>
      <c r="Z41" s="88"/>
      <c r="AA41" s="88"/>
      <c r="AB41" s="88"/>
      <c r="AC41" s="88"/>
      <c r="AD41" s="88"/>
      <c r="AE41" s="88"/>
      <c r="AF41" s="88"/>
      <c r="AG41" s="88"/>
      <c r="AH41" s="87">
        <f>COUNTIF(AH$4:AH33,"３．回答しない")</f>
        <v>0</v>
      </c>
      <c r="AI41" s="88"/>
      <c r="AJ41" s="88"/>
      <c r="AK41" s="88"/>
      <c r="AL41" s="88"/>
      <c r="AM41" s="88"/>
      <c r="AN41" s="88"/>
      <c r="AO41" s="88"/>
      <c r="AP41" s="87">
        <f>COUNTIF(AP$4:AP33,"３．回答しない")</f>
        <v>0</v>
      </c>
      <c r="AQ41" s="88"/>
      <c r="AR41" s="88"/>
      <c r="AS41" s="88"/>
      <c r="AT41" s="88"/>
      <c r="AU41" s="88"/>
      <c r="AV41" s="88"/>
      <c r="AW41" s="88"/>
      <c r="AX41" s="88"/>
      <c r="AY41" s="87">
        <f>COUNTIF(AY$4:AY33,"３．回答しない")</f>
        <v>0</v>
      </c>
      <c r="AZ41" s="88"/>
      <c r="BA41" s="88"/>
      <c r="BB41" s="88"/>
      <c r="BC41" s="88"/>
      <c r="BD41" s="88"/>
      <c r="BE41" s="88"/>
      <c r="BF41" s="88"/>
      <c r="BG41" s="87">
        <f>COUNTIF(BG$4:BG33,"３．産後の不調")</f>
        <v>0</v>
      </c>
      <c r="BH41" s="90"/>
    </row>
    <row r="42" spans="1:60" ht="16.2">
      <c r="A42" s="85">
        <v>4</v>
      </c>
      <c r="B42" s="86"/>
      <c r="C42" s="88"/>
      <c r="D42" s="87">
        <f>COUNTIF(D$4:D36,"４．全て知らない")</f>
        <v>0</v>
      </c>
      <c r="E42" s="87">
        <f>COUNTIF(E$4:E36,"４．全て知らない")</f>
        <v>0</v>
      </c>
      <c r="F42" s="87">
        <f>COUNTIF(F$4:F36,"４．全て知らない")</f>
        <v>0</v>
      </c>
      <c r="G42" s="87">
        <f>COUNTIF(G$4:G36,"４．全て知らない")</f>
        <v>0</v>
      </c>
      <c r="H42" s="87">
        <f>COUNTIF(H$4:H36,"４．全て知らない")</f>
        <v>0</v>
      </c>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7">
        <f>COUNTIF(BG$4:BG36,"４．更年期")</f>
        <v>0</v>
      </c>
      <c r="BH42" s="90"/>
    </row>
    <row r="43" spans="1:60" ht="16.2">
      <c r="A43" s="85">
        <v>5</v>
      </c>
      <c r="B43" s="86"/>
      <c r="C43" s="88"/>
      <c r="D43" s="88"/>
      <c r="E43" s="88"/>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7">
        <f>COUNTIF(BG$4:BG37,"５．婦人科系疾患")</f>
        <v>0</v>
      </c>
      <c r="BH43" s="90"/>
    </row>
    <row r="44" spans="1:60" ht="16.2">
      <c r="A44" s="85">
        <v>6</v>
      </c>
      <c r="B44" s="86"/>
      <c r="C44" s="88"/>
      <c r="D44" s="88"/>
      <c r="E44" s="88"/>
      <c r="F44" s="88"/>
      <c r="G44" s="88"/>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7">
        <f>COUNTIF(BG$4:BG38,"６．ヘルスリテラシー")</f>
        <v>0</v>
      </c>
      <c r="BH44" s="90"/>
    </row>
    <row r="45" spans="1:60" ht="16.8" thickBot="1">
      <c r="A45" s="91">
        <v>7</v>
      </c>
      <c r="B45" s="92"/>
      <c r="C45" s="93"/>
      <c r="D45" s="93"/>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93"/>
      <c r="AY45" s="93"/>
      <c r="AZ45" s="93"/>
      <c r="BA45" s="93"/>
      <c r="BB45" s="93"/>
      <c r="BC45" s="93"/>
      <c r="BD45" s="93"/>
      <c r="BE45" s="93"/>
      <c r="BF45" s="93"/>
      <c r="BG45" s="94">
        <f>COUNTIF(BG$4:BG39,"７．特に希望はない")</f>
        <v>0</v>
      </c>
      <c r="BH45" s="95"/>
    </row>
  </sheetData>
  <autoFilter ref="A3:BH33" xr:uid="{00000000-0009-0000-0000-00000200000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5" showButton="0"/>
    <filterColumn colId="36" showButton="0"/>
    <filterColumn colId="37" showButton="0"/>
    <filterColumn colId="38" showButton="0"/>
    <filterColumn colId="39" showButton="0"/>
    <filterColumn colId="43" showButton="0"/>
    <filterColumn colId="44" showButton="0"/>
    <filterColumn colId="45" showButton="0"/>
    <filterColumn colId="46" showButton="0"/>
    <filterColumn colId="47" showButton="0"/>
    <filterColumn colId="48" showButton="0"/>
    <filterColumn colId="52" showButton="0"/>
    <filterColumn colId="53" showButton="0"/>
    <filterColumn colId="54" showButton="0"/>
    <filterColumn colId="55" showButton="0"/>
    <filterColumn colId="56" showButton="0"/>
  </autoFilter>
  <mergeCells count="20">
    <mergeCell ref="L3:M3"/>
    <mergeCell ref="L38:M38"/>
    <mergeCell ref="W3:X3"/>
    <mergeCell ref="W38:X38"/>
    <mergeCell ref="AH3:AI3"/>
    <mergeCell ref="AH38:AI38"/>
    <mergeCell ref="Y3:AG3"/>
    <mergeCell ref="N38:V38"/>
    <mergeCell ref="Y38:AG38"/>
    <mergeCell ref="AJ3:AO3"/>
    <mergeCell ref="AR3:AX3"/>
    <mergeCell ref="BA3:BF3"/>
    <mergeCell ref="N3:V3"/>
    <mergeCell ref="AP3:AQ3"/>
    <mergeCell ref="AY3:AZ3"/>
    <mergeCell ref="AJ38:AO38"/>
    <mergeCell ref="AR38:AX38"/>
    <mergeCell ref="BA38:BF38"/>
    <mergeCell ref="AP38:AQ38"/>
    <mergeCell ref="AY38:AZ38"/>
  </mergeCells>
  <phoneticPr fontId="8"/>
  <dataValidations count="6">
    <dataValidation type="list" allowBlank="1" showInputMessage="1" showErrorMessage="1" sqref="C4:C6" xr:uid="{00000000-0002-0000-0200-000000000000}">
      <formula1>"１．女性,２．男性,３．回答しない"</formula1>
    </dataValidation>
    <dataValidation type="list" allowBlank="1" showInputMessage="1" showErrorMessage="1" sqref="D4:H6" xr:uid="{00000000-0002-0000-0200-000001000000}">
      <formula1>"１．ほとんど知っている,２．半分程度知っているものがある,３．少し知っているものがある,４．全て知らない"</formula1>
    </dataValidation>
    <dataValidation type="list" allowBlank="1" showInputMessage="1" showErrorMessage="1" sqref="I4:I6" xr:uid="{00000000-0002-0000-0200-000002000000}">
      <formula1>"１．言葉も内容も知っている,２．言葉は聞いたことがあるが内容は知らない,３．知らない"</formula1>
    </dataValidation>
    <dataValidation type="list" allowBlank="1" showInputMessage="1" showErrorMessage="1" sqref="AH4:AH6 W4:W6 L4:L6 AY4:AY6 AP4:AP6" xr:uid="{00000000-0002-0000-0200-000003000000}">
      <formula1>"１．はい,２．いいえ,３．回答しない"</formula1>
    </dataValidation>
    <dataValidation type="list" allowBlank="1" showInputMessage="1" showErrorMessage="1" sqref="Y4:AF6 AJ4:AN6 AR4:AW6 BA4:BE6 N4:U6" xr:uid="{00000000-0002-0000-0200-000004000000}">
      <formula1>"　,〇"</formula1>
    </dataValidation>
    <dataValidation type="list" allowBlank="1" showInputMessage="1" showErrorMessage="1" sqref="BG4:BG6" xr:uid="{00000000-0002-0000-0200-000005000000}">
      <formula1>"１．月経,２．妊娠・不妊,３．産後の不調,４．更年期,５．婦人科系疾患,６．ヘルスリテラシー,７．特に希望はない"</formula1>
    </dataValidation>
  </dataValidations>
  <pageMargins left="0.7" right="0.7" top="0.75" bottom="0.75" header="0.3" footer="0.3"/>
  <pageSetup paperSize="9" orientation="portrait" r:id="rId1"/>
  <headerFooter>
    <oddHeader>&amp;R&amp;10【フェムテック導入による職場環境の整備等奨励金】</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N269"/>
  <sheetViews>
    <sheetView showGridLines="0" tabSelected="1" showRuler="0" view="pageBreakPreview" zoomScale="70" zoomScaleNormal="90" zoomScaleSheetLayoutView="70" zoomScalePageLayoutView="70" workbookViewId="0">
      <selection activeCell="R29" sqref="R29"/>
    </sheetView>
  </sheetViews>
  <sheetFormatPr defaultColWidth="9.109375" defaultRowHeight="13.2"/>
  <cols>
    <col min="1" max="1" width="2.21875" customWidth="1"/>
    <col min="2" max="2" width="7" customWidth="1"/>
    <col min="3" max="3" width="8" customWidth="1"/>
    <col min="4" max="4" width="8.109375" customWidth="1"/>
    <col min="5" max="11" width="8" customWidth="1"/>
    <col min="12" max="12" width="10.77734375" customWidth="1"/>
    <col min="13" max="13" width="13.6640625" customWidth="1"/>
    <col min="14" max="14" width="9.109375" style="102"/>
  </cols>
  <sheetData>
    <row r="1" spans="2:14" ht="71.400000000000006" customHeight="1">
      <c r="B1" s="125" t="s">
        <v>129</v>
      </c>
    </row>
    <row r="2" spans="2:14" ht="16.2" customHeight="1">
      <c r="I2" s="15" t="s">
        <v>4</v>
      </c>
      <c r="J2" s="165"/>
      <c r="K2" s="166"/>
      <c r="L2" s="166"/>
      <c r="M2" s="166"/>
      <c r="N2" s="102" t="s">
        <v>188</v>
      </c>
    </row>
    <row r="3" spans="2:14" ht="16.5" customHeight="1">
      <c r="C3" s="123"/>
      <c r="D3" s="122" t="s">
        <v>174</v>
      </c>
      <c r="E3" s="112"/>
      <c r="F3" s="1" t="s">
        <v>184</v>
      </c>
      <c r="G3" s="2"/>
      <c r="H3" s="2"/>
      <c r="I3" s="2"/>
      <c r="J3" s="2"/>
    </row>
    <row r="4" spans="2:14" ht="16.5" customHeight="1">
      <c r="C4" s="170" t="s">
        <v>187</v>
      </c>
      <c r="D4" s="170"/>
      <c r="E4" s="112"/>
      <c r="F4" s="1" t="s">
        <v>184</v>
      </c>
      <c r="G4" s="2"/>
      <c r="H4" s="2"/>
      <c r="I4" s="2"/>
      <c r="J4" s="2"/>
    </row>
    <row r="5" spans="2:14" ht="16.5" customHeight="1">
      <c r="C5" s="123"/>
      <c r="D5" s="122" t="s">
        <v>186</v>
      </c>
      <c r="E5" s="112"/>
      <c r="F5" s="1" t="s">
        <v>185</v>
      </c>
      <c r="G5" s="2"/>
      <c r="H5" s="2"/>
      <c r="I5" s="47"/>
      <c r="J5" s="2"/>
      <c r="K5" s="48" t="s">
        <v>122</v>
      </c>
      <c r="L5" s="169"/>
      <c r="M5" s="169"/>
    </row>
    <row r="6" spans="2:14" ht="16.5" customHeight="1">
      <c r="C6" s="4"/>
      <c r="D6" s="124" t="s">
        <v>175</v>
      </c>
      <c r="E6" s="13" t="e">
        <f>E4/E3*100</f>
        <v>#DIV/0!</v>
      </c>
      <c r="F6" s="4" t="s">
        <v>0</v>
      </c>
      <c r="G6" s="2"/>
      <c r="H6" s="2"/>
      <c r="I6" s="2"/>
      <c r="J6" s="2"/>
    </row>
    <row r="7" spans="2:14" ht="12" customHeight="1"/>
    <row r="8" spans="2:14" ht="16.2" customHeight="1">
      <c r="B8" s="16"/>
      <c r="C8" s="16"/>
      <c r="D8" s="16"/>
      <c r="E8" s="16"/>
      <c r="F8" s="16"/>
      <c r="G8" s="16"/>
      <c r="H8" s="16"/>
      <c r="I8" s="16"/>
      <c r="J8" s="16"/>
      <c r="K8" s="16"/>
      <c r="L8" s="20" t="s">
        <v>1</v>
      </c>
      <c r="M8" s="20" t="s">
        <v>2</v>
      </c>
    </row>
    <row r="9" spans="2:14" ht="9" customHeight="1">
      <c r="B9" s="16"/>
      <c r="C9" s="16"/>
      <c r="D9" s="16"/>
      <c r="E9" s="16"/>
      <c r="F9" s="16"/>
      <c r="G9" s="16"/>
      <c r="H9" s="16"/>
      <c r="I9" s="16"/>
      <c r="J9" s="16"/>
      <c r="K9" s="16"/>
      <c r="L9" s="21"/>
      <c r="M9" s="21"/>
    </row>
    <row r="10" spans="2:14" ht="16.5" customHeight="1">
      <c r="B10" s="26" t="s">
        <v>5</v>
      </c>
      <c r="C10" s="26"/>
      <c r="D10" s="26"/>
      <c r="E10" s="26"/>
      <c r="F10" s="26"/>
      <c r="G10" s="26"/>
      <c r="H10" s="26"/>
      <c r="I10" s="26"/>
      <c r="J10" s="26"/>
      <c r="K10" s="19"/>
      <c r="L10" s="19"/>
      <c r="M10" s="19"/>
    </row>
    <row r="11" spans="2:14" ht="34.799999999999997" customHeight="1">
      <c r="B11" s="161" t="s">
        <v>6</v>
      </c>
      <c r="C11" s="161"/>
      <c r="D11" s="161"/>
      <c r="E11" s="161"/>
      <c r="F11" s="161"/>
      <c r="G11" s="161"/>
      <c r="H11" s="161"/>
      <c r="I11" s="161"/>
      <c r="J11" s="161"/>
      <c r="K11" s="161"/>
      <c r="L11" s="161"/>
      <c r="M11" s="161"/>
    </row>
    <row r="12" spans="2:14" ht="16.5" customHeight="1">
      <c r="C12" s="53" t="s">
        <v>72</v>
      </c>
      <c r="D12" s="113"/>
      <c r="E12" s="54"/>
      <c r="F12" s="54"/>
      <c r="G12" s="54"/>
      <c r="H12" s="54"/>
      <c r="I12" s="54"/>
      <c r="J12" s="54"/>
      <c r="K12" s="55"/>
      <c r="L12" s="115"/>
      <c r="M12" s="27" t="e">
        <f>L12/$E$4</f>
        <v>#DIV/0!</v>
      </c>
    </row>
    <row r="13" spans="2:14" ht="16.5" customHeight="1">
      <c r="C13" s="56" t="s">
        <v>73</v>
      </c>
      <c r="D13" s="114"/>
      <c r="E13" s="57"/>
      <c r="F13" s="57"/>
      <c r="G13" s="57"/>
      <c r="H13" s="57"/>
      <c r="I13" s="57"/>
      <c r="J13" s="57"/>
      <c r="K13" s="58"/>
      <c r="L13" s="116"/>
      <c r="M13" s="27" t="e">
        <f t="shared" ref="M13:M21" si="0">L13/$E$4</f>
        <v>#DIV/0!</v>
      </c>
    </row>
    <row r="14" spans="2:14" ht="16.5" customHeight="1">
      <c r="C14" s="56" t="s">
        <v>74</v>
      </c>
      <c r="D14" s="57"/>
      <c r="E14" s="57"/>
      <c r="F14" s="57"/>
      <c r="G14" s="57"/>
      <c r="H14" s="57"/>
      <c r="I14" s="57"/>
      <c r="J14" s="57"/>
      <c r="K14" s="58"/>
      <c r="L14" s="18"/>
      <c r="M14" s="27" t="e">
        <f t="shared" si="0"/>
        <v>#DIV/0!</v>
      </c>
    </row>
    <row r="15" spans="2:14" ht="16.5" customHeight="1">
      <c r="C15" s="56" t="s">
        <v>75</v>
      </c>
      <c r="D15" s="57"/>
      <c r="E15" s="57"/>
      <c r="F15" s="57"/>
      <c r="G15" s="57"/>
      <c r="H15" s="57"/>
      <c r="I15" s="57"/>
      <c r="J15" s="57"/>
      <c r="K15" s="58"/>
      <c r="L15" s="18"/>
      <c r="M15" s="27" t="e">
        <f t="shared" si="0"/>
        <v>#DIV/0!</v>
      </c>
    </row>
    <row r="16" spans="2:14" ht="16.5" customHeight="1">
      <c r="C16" s="56" t="s">
        <v>76</v>
      </c>
      <c r="D16" s="57"/>
      <c r="E16" s="57"/>
      <c r="F16" s="57"/>
      <c r="G16" s="57"/>
      <c r="H16" s="57"/>
      <c r="I16" s="57"/>
      <c r="J16" s="57"/>
      <c r="K16" s="58"/>
      <c r="L16" s="18"/>
      <c r="M16" s="27" t="e">
        <f t="shared" si="0"/>
        <v>#DIV/0!</v>
      </c>
    </row>
    <row r="17" spans="2:14" ht="16.5" customHeight="1">
      <c r="C17" s="56" t="s">
        <v>77</v>
      </c>
      <c r="D17" s="57"/>
      <c r="E17" s="57"/>
      <c r="F17" s="57"/>
      <c r="G17" s="57"/>
      <c r="H17" s="57"/>
      <c r="I17" s="57"/>
      <c r="J17" s="57"/>
      <c r="K17" s="58"/>
      <c r="L17" s="18"/>
      <c r="M17" s="27" t="e">
        <f t="shared" si="0"/>
        <v>#DIV/0!</v>
      </c>
    </row>
    <row r="18" spans="2:14" ht="16.5" customHeight="1">
      <c r="C18" s="56" t="s">
        <v>78</v>
      </c>
      <c r="D18" s="57"/>
      <c r="E18" s="57"/>
      <c r="F18" s="57"/>
      <c r="G18" s="57"/>
      <c r="H18" s="57"/>
      <c r="I18" s="57"/>
      <c r="J18" s="57"/>
      <c r="K18" s="58"/>
      <c r="L18" s="18"/>
      <c r="M18" s="27" t="e">
        <f t="shared" si="0"/>
        <v>#DIV/0!</v>
      </c>
    </row>
    <row r="19" spans="2:14" ht="16.5" customHeight="1">
      <c r="C19" s="56" t="s">
        <v>79</v>
      </c>
      <c r="D19" s="57"/>
      <c r="E19" s="57"/>
      <c r="F19" s="57"/>
      <c r="G19" s="57"/>
      <c r="H19" s="57"/>
      <c r="I19" s="57"/>
      <c r="J19" s="57"/>
      <c r="K19" s="58"/>
      <c r="L19" s="18"/>
      <c r="M19" s="27" t="e">
        <f t="shared" si="0"/>
        <v>#DIV/0!</v>
      </c>
    </row>
    <row r="20" spans="2:14" ht="16.5" customHeight="1">
      <c r="C20" s="56" t="s">
        <v>80</v>
      </c>
      <c r="D20" s="57"/>
      <c r="E20" s="57"/>
      <c r="F20" s="57"/>
      <c r="G20" s="57"/>
      <c r="H20" s="57"/>
      <c r="I20" s="57"/>
      <c r="J20" s="57"/>
      <c r="K20" s="58"/>
      <c r="L20" s="18"/>
      <c r="M20" s="27" t="e">
        <f t="shared" si="0"/>
        <v>#DIV/0!</v>
      </c>
    </row>
    <row r="21" spans="2:14" ht="18" customHeight="1" thickBot="1">
      <c r="C21" s="59" t="s">
        <v>81</v>
      </c>
      <c r="D21" s="60"/>
      <c r="E21" s="60"/>
      <c r="F21" s="60"/>
      <c r="G21" s="60"/>
      <c r="H21" s="60"/>
      <c r="I21" s="60"/>
      <c r="J21" s="60"/>
      <c r="K21" s="61"/>
      <c r="L21" s="14"/>
      <c r="M21" s="28" t="e">
        <f t="shared" si="0"/>
        <v>#DIV/0!</v>
      </c>
    </row>
    <row r="22" spans="2:14" ht="16.5" customHeight="1" thickTop="1">
      <c r="C22" s="9" t="s">
        <v>3</v>
      </c>
      <c r="D22" s="1"/>
      <c r="E22" s="1"/>
      <c r="F22" s="1"/>
      <c r="G22" s="1"/>
      <c r="H22" s="1"/>
      <c r="I22" s="1"/>
      <c r="J22" s="1"/>
      <c r="K22" s="10"/>
      <c r="L22" s="11">
        <f>SUM(L12:L21)</f>
        <v>0</v>
      </c>
      <c r="M22" s="12" t="e">
        <f>SUM(M12:M21)</f>
        <v>#DIV/0!</v>
      </c>
      <c r="N22" s="103" t="str">
        <f>IF($E$4="","←（必ず100％になります）",IF($E$4&lt;&gt;$L22,"←（数字が矛盾しています！確認してください）","←OK"))</f>
        <v>←（必ず100％になります）</v>
      </c>
    </row>
    <row r="23" spans="2:14" ht="7.05" customHeight="1">
      <c r="C23" s="17"/>
      <c r="D23" s="17"/>
      <c r="E23" s="17"/>
      <c r="F23" s="17"/>
      <c r="G23" s="17"/>
      <c r="H23" s="17"/>
      <c r="I23" s="17"/>
      <c r="J23" s="17"/>
      <c r="K23" s="17"/>
      <c r="M23" s="24"/>
      <c r="N23" s="103"/>
    </row>
    <row r="24" spans="2:14" ht="16.2" customHeight="1">
      <c r="B24" s="16"/>
      <c r="C24" s="16"/>
      <c r="D24" s="16"/>
      <c r="E24" s="16"/>
      <c r="F24" s="16"/>
      <c r="G24" s="16"/>
      <c r="H24" s="16"/>
      <c r="I24" s="16"/>
      <c r="J24" s="16"/>
      <c r="K24" s="16"/>
      <c r="L24" s="16"/>
      <c r="M24" s="16"/>
    </row>
    <row r="25" spans="2:14">
      <c r="B25" s="161" t="s">
        <v>7</v>
      </c>
      <c r="C25" s="161"/>
      <c r="D25" s="161"/>
      <c r="E25" s="161"/>
      <c r="F25" s="161"/>
      <c r="G25" s="161"/>
      <c r="H25" s="161"/>
      <c r="I25" s="161"/>
      <c r="J25" s="161"/>
      <c r="K25" s="161"/>
      <c r="L25" s="161"/>
      <c r="M25" s="161"/>
      <c r="N25" s="25"/>
    </row>
    <row r="26" spans="2:14" ht="16.5" customHeight="1">
      <c r="C26" s="3" t="s">
        <v>28</v>
      </c>
      <c r="D26" s="4"/>
      <c r="E26" s="4"/>
      <c r="F26" s="4"/>
      <c r="G26" s="4"/>
      <c r="H26" s="4"/>
      <c r="I26" s="4"/>
      <c r="J26" s="4"/>
      <c r="K26" s="5"/>
      <c r="L26" s="49">
        <v>0</v>
      </c>
      <c r="M26" s="27" t="e">
        <f>L26/$E$4</f>
        <v>#DIV/0!</v>
      </c>
    </row>
    <row r="27" spans="2:14" ht="16.5" customHeight="1">
      <c r="C27" s="22" t="s">
        <v>29</v>
      </c>
      <c r="D27" s="17"/>
      <c r="E27" s="17"/>
      <c r="F27" s="17"/>
      <c r="G27" s="17"/>
      <c r="H27" s="17"/>
      <c r="I27" s="17"/>
      <c r="J27" s="17"/>
      <c r="K27" s="23"/>
      <c r="L27" s="49">
        <v>0</v>
      </c>
      <c r="M27" s="27" t="e">
        <f t="shared" ref="M27:M28" si="1">L27/$E$4</f>
        <v>#DIV/0!</v>
      </c>
    </row>
    <row r="28" spans="2:14" ht="16.5" customHeight="1" thickBot="1">
      <c r="C28" s="6" t="s">
        <v>27</v>
      </c>
      <c r="D28" s="7"/>
      <c r="E28" s="7"/>
      <c r="F28" s="7"/>
      <c r="G28" s="7"/>
      <c r="H28" s="7"/>
      <c r="I28" s="7"/>
      <c r="J28" s="7"/>
      <c r="K28" s="8"/>
      <c r="L28" s="50">
        <v>0</v>
      </c>
      <c r="M28" s="28" t="e">
        <f t="shared" si="1"/>
        <v>#DIV/0!</v>
      </c>
    </row>
    <row r="29" spans="2:14" ht="18" customHeight="1" thickTop="1">
      <c r="C29" s="9" t="s">
        <v>3</v>
      </c>
      <c r="D29" s="1"/>
      <c r="E29" s="1"/>
      <c r="F29" s="1"/>
      <c r="G29" s="1"/>
      <c r="H29" s="1"/>
      <c r="I29" s="1"/>
      <c r="J29" s="1"/>
      <c r="K29" s="10"/>
      <c r="L29" s="11">
        <f>SUM(L26:L28)</f>
        <v>0</v>
      </c>
      <c r="M29" s="12" t="e">
        <f>SUM(M26:M28)</f>
        <v>#DIV/0!</v>
      </c>
      <c r="N29" s="103" t="str">
        <f>IF($E$4="","←（必ず100％になります）",IF($E$4&lt;&gt;$L29,"←（数字が矛盾しています！確認してください）","←OK"))</f>
        <v>←（必ず100％になります）</v>
      </c>
    </row>
    <row r="30" spans="2:14" ht="16.2" customHeight="1">
      <c r="N30" s="25"/>
    </row>
    <row r="31" spans="2:14" ht="16.5" customHeight="1"/>
    <row r="32" spans="2:14" ht="16.5" customHeight="1">
      <c r="B32" s="29" t="s">
        <v>8</v>
      </c>
      <c r="C32" s="29"/>
      <c r="D32" s="29"/>
      <c r="E32" s="29"/>
      <c r="F32" s="29"/>
      <c r="G32" s="29"/>
      <c r="H32" s="29"/>
      <c r="I32" s="29"/>
      <c r="J32" s="29"/>
      <c r="K32" s="19"/>
      <c r="L32" s="19"/>
      <c r="M32" s="19"/>
    </row>
    <row r="33" spans="2:14" ht="16.5" customHeight="1">
      <c r="B33" s="30"/>
    </row>
    <row r="34" spans="2:14" ht="16.5" customHeight="1">
      <c r="B34" s="33" t="s">
        <v>9</v>
      </c>
    </row>
    <row r="35" spans="2:14" ht="16.5" customHeight="1">
      <c r="C35" s="31" t="s">
        <v>10</v>
      </c>
      <c r="D35" s="4"/>
      <c r="E35" s="4"/>
      <c r="F35" s="4"/>
      <c r="G35" s="4"/>
      <c r="H35" s="4"/>
      <c r="I35" s="4"/>
      <c r="J35" s="4"/>
      <c r="K35" s="5"/>
      <c r="L35" s="49">
        <v>0</v>
      </c>
      <c r="M35" s="27" t="e">
        <f>L35/$E$4</f>
        <v>#DIV/0!</v>
      </c>
    </row>
    <row r="36" spans="2:14" ht="16.5" customHeight="1">
      <c r="C36" s="3" t="s">
        <v>11</v>
      </c>
      <c r="D36" s="4"/>
      <c r="E36" s="4"/>
      <c r="F36" s="4"/>
      <c r="G36" s="4"/>
      <c r="H36" s="4"/>
      <c r="I36" s="4"/>
      <c r="J36" s="4"/>
      <c r="K36" s="5"/>
      <c r="L36" s="49">
        <v>0</v>
      </c>
      <c r="M36" s="27" t="e">
        <f>L36/$E$4</f>
        <v>#DIV/0!</v>
      </c>
    </row>
    <row r="37" spans="2:14" ht="16.5" customHeight="1">
      <c r="C37" s="31" t="s">
        <v>12</v>
      </c>
      <c r="D37" s="4"/>
      <c r="E37" s="4"/>
      <c r="F37" s="17"/>
      <c r="G37" s="17"/>
      <c r="H37" s="17"/>
      <c r="I37" s="17"/>
      <c r="J37" s="17"/>
      <c r="K37" s="23"/>
      <c r="L37" s="49">
        <f>集計作業用!D41</f>
        <v>0</v>
      </c>
      <c r="M37" s="27" t="e">
        <f>L37/$E$4</f>
        <v>#DIV/0!</v>
      </c>
    </row>
    <row r="38" spans="2:14" ht="16.5" customHeight="1" thickBot="1">
      <c r="C38" s="34" t="s">
        <v>18</v>
      </c>
      <c r="D38" s="35"/>
      <c r="E38" s="35"/>
      <c r="F38" s="7"/>
      <c r="G38" s="7"/>
      <c r="H38" s="7"/>
      <c r="I38" s="7"/>
      <c r="J38" s="7"/>
      <c r="K38" s="8"/>
      <c r="L38" s="50">
        <f>集計作業用!D42</f>
        <v>0</v>
      </c>
      <c r="M38" s="28" t="e">
        <f>L38/$E$4</f>
        <v>#DIV/0!</v>
      </c>
    </row>
    <row r="39" spans="2:14" ht="16.5" customHeight="1" thickTop="1">
      <c r="C39" s="9" t="s">
        <v>3</v>
      </c>
      <c r="D39" s="1"/>
      <c r="E39" s="1"/>
      <c r="F39" s="1"/>
      <c r="G39" s="1"/>
      <c r="H39" s="1"/>
      <c r="I39" s="1"/>
      <c r="J39" s="1"/>
      <c r="K39" s="10"/>
      <c r="L39" s="11">
        <f>SUM(L35:L38)</f>
        <v>0</v>
      </c>
      <c r="M39" s="12" t="e">
        <f>SUM(M35:M38)</f>
        <v>#DIV/0!</v>
      </c>
      <c r="N39" s="103" t="str">
        <f>IF($E$4="","←（必ず100％になります）",IF($E$4&lt;&gt;$L39,"←（数字が矛盾しています！確認してください）","←OK"))</f>
        <v>←（必ず100％になります）</v>
      </c>
    </row>
    <row r="40" spans="2:14" ht="13.2" customHeight="1">
      <c r="C40" s="17"/>
      <c r="D40" s="17"/>
      <c r="E40" s="17"/>
      <c r="F40" s="17"/>
      <c r="G40" s="17"/>
      <c r="H40" s="17"/>
      <c r="I40" s="17"/>
      <c r="J40" s="17"/>
      <c r="K40" s="17"/>
      <c r="M40" s="24"/>
      <c r="N40" s="103"/>
    </row>
    <row r="41" spans="2:14" ht="16.5" customHeight="1">
      <c r="B41" s="33" t="s">
        <v>13</v>
      </c>
    </row>
    <row r="42" spans="2:14" ht="16.5" customHeight="1">
      <c r="C42" s="31" t="s">
        <v>10</v>
      </c>
      <c r="D42" s="4"/>
      <c r="E42" s="4"/>
      <c r="F42" s="4"/>
      <c r="G42" s="4"/>
      <c r="H42" s="4"/>
      <c r="I42" s="4"/>
      <c r="J42" s="4"/>
      <c r="K42" s="5"/>
      <c r="L42" s="49">
        <v>0</v>
      </c>
      <c r="M42" s="27" t="e">
        <f>L42/$E$4</f>
        <v>#DIV/0!</v>
      </c>
    </row>
    <row r="43" spans="2:14" ht="16.5" customHeight="1">
      <c r="C43" s="3" t="s">
        <v>11</v>
      </c>
      <c r="D43" s="4"/>
      <c r="E43" s="4"/>
      <c r="F43" s="4"/>
      <c r="G43" s="4"/>
      <c r="H43" s="4"/>
      <c r="I43" s="4"/>
      <c r="J43" s="4"/>
      <c r="K43" s="5"/>
      <c r="L43" s="49">
        <v>0</v>
      </c>
      <c r="M43" s="27" t="e">
        <f t="shared" ref="M43:M45" si="2">L43/$E$4</f>
        <v>#DIV/0!</v>
      </c>
    </row>
    <row r="44" spans="2:14" ht="16.5" customHeight="1">
      <c r="C44" s="31" t="s">
        <v>12</v>
      </c>
      <c r="D44" s="4"/>
      <c r="E44" s="4"/>
      <c r="F44" s="17"/>
      <c r="G44" s="17"/>
      <c r="H44" s="17"/>
      <c r="I44" s="17"/>
      <c r="J44" s="17"/>
      <c r="K44" s="23"/>
      <c r="L44" s="49">
        <f>集計作業用!E41</f>
        <v>0</v>
      </c>
      <c r="M44" s="27" t="e">
        <f t="shared" si="2"/>
        <v>#DIV/0!</v>
      </c>
    </row>
    <row r="45" spans="2:14" ht="16.5" customHeight="1" thickBot="1">
      <c r="C45" s="34" t="s">
        <v>18</v>
      </c>
      <c r="D45" s="35"/>
      <c r="E45" s="35"/>
      <c r="F45" s="7"/>
      <c r="G45" s="7"/>
      <c r="H45" s="7"/>
      <c r="I45" s="7"/>
      <c r="J45" s="7"/>
      <c r="K45" s="8"/>
      <c r="L45" s="50">
        <f>集計作業用!E42</f>
        <v>0</v>
      </c>
      <c r="M45" s="28" t="e">
        <f t="shared" si="2"/>
        <v>#DIV/0!</v>
      </c>
    </row>
    <row r="46" spans="2:14" ht="16.5" customHeight="1" thickTop="1">
      <c r="C46" s="9" t="s">
        <v>3</v>
      </c>
      <c r="D46" s="1"/>
      <c r="E46" s="1"/>
      <c r="F46" s="1"/>
      <c r="G46" s="1"/>
      <c r="H46" s="1"/>
      <c r="I46" s="1"/>
      <c r="J46" s="1"/>
      <c r="K46" s="10"/>
      <c r="L46" s="11">
        <f>SUM(L42:L45)</f>
        <v>0</v>
      </c>
      <c r="M46" s="12" t="e">
        <f>SUM(M42:M45)</f>
        <v>#DIV/0!</v>
      </c>
      <c r="N46" s="103" t="str">
        <f>IF($E$4="","←（必ず100％になります）",IF($E$4&lt;&gt;$L46,"←（数字が矛盾しています！確認してください）","←OK"))</f>
        <v>←（必ず100％になります）</v>
      </c>
    </row>
    <row r="48" spans="2:14" ht="16.5" customHeight="1">
      <c r="B48" s="33" t="s">
        <v>14</v>
      </c>
    </row>
    <row r="49" spans="2:14" ht="16.5" customHeight="1">
      <c r="C49" s="31" t="s">
        <v>10</v>
      </c>
      <c r="D49" s="4"/>
      <c r="E49" s="4"/>
      <c r="F49" s="4"/>
      <c r="G49" s="4"/>
      <c r="H49" s="4"/>
      <c r="I49" s="4"/>
      <c r="J49" s="4"/>
      <c r="K49" s="5"/>
      <c r="L49" s="49">
        <v>0</v>
      </c>
      <c r="M49" s="27" t="e">
        <f>L49/$E$4</f>
        <v>#DIV/0!</v>
      </c>
    </row>
    <row r="50" spans="2:14" ht="16.5" customHeight="1">
      <c r="C50" s="3" t="s">
        <v>11</v>
      </c>
      <c r="D50" s="4"/>
      <c r="E50" s="4"/>
      <c r="F50" s="4"/>
      <c r="G50" s="4"/>
      <c r="H50" s="4"/>
      <c r="I50" s="4"/>
      <c r="J50" s="4"/>
      <c r="K50" s="5"/>
      <c r="L50" s="49">
        <v>0</v>
      </c>
      <c r="M50" s="27" t="e">
        <f t="shared" ref="M50:M52" si="3">L50/$E$4</f>
        <v>#DIV/0!</v>
      </c>
    </row>
    <row r="51" spans="2:14" ht="16.5" customHeight="1">
      <c r="C51" s="31" t="s">
        <v>12</v>
      </c>
      <c r="D51" s="4"/>
      <c r="E51" s="4"/>
      <c r="F51" s="17"/>
      <c r="G51" s="17"/>
      <c r="H51" s="17"/>
      <c r="I51" s="17"/>
      <c r="J51" s="17"/>
      <c r="K51" s="23"/>
      <c r="L51" s="49">
        <f>集計作業用!F41</f>
        <v>0</v>
      </c>
      <c r="M51" s="27" t="e">
        <f t="shared" si="3"/>
        <v>#DIV/0!</v>
      </c>
    </row>
    <row r="52" spans="2:14" ht="16.5" customHeight="1" thickBot="1">
      <c r="C52" s="34" t="s">
        <v>18</v>
      </c>
      <c r="D52" s="35"/>
      <c r="E52" s="35"/>
      <c r="F52" s="7"/>
      <c r="G52" s="7"/>
      <c r="H52" s="7"/>
      <c r="I52" s="7"/>
      <c r="J52" s="7"/>
      <c r="K52" s="8"/>
      <c r="L52" s="50">
        <f>集計作業用!F42</f>
        <v>0</v>
      </c>
      <c r="M52" s="28" t="e">
        <f t="shared" si="3"/>
        <v>#DIV/0!</v>
      </c>
    </row>
    <row r="53" spans="2:14" ht="16.5" customHeight="1" thickTop="1">
      <c r="C53" s="9" t="s">
        <v>3</v>
      </c>
      <c r="D53" s="1"/>
      <c r="E53" s="1"/>
      <c r="F53" s="1"/>
      <c r="G53" s="1"/>
      <c r="H53" s="1"/>
      <c r="I53" s="1"/>
      <c r="J53" s="1"/>
      <c r="K53" s="10"/>
      <c r="L53" s="11">
        <f>SUM(L49:L52)</f>
        <v>0</v>
      </c>
      <c r="M53" s="12" t="e">
        <f>SUM(M49:M52)</f>
        <v>#DIV/0!</v>
      </c>
      <c r="N53" s="103" t="str">
        <f>IF($E$4="","←（必ず100％になります）",IF($E$4&lt;&gt;$L53,"←（数字が矛盾しています！確認してください）","←OK"))</f>
        <v>←（必ず100％になります）</v>
      </c>
    </row>
    <row r="55" spans="2:14" ht="16.5" customHeight="1">
      <c r="B55" s="33" t="s">
        <v>15</v>
      </c>
      <c r="L55" s="25"/>
    </row>
    <row r="56" spans="2:14" ht="16.5" customHeight="1">
      <c r="C56" s="31" t="s">
        <v>10</v>
      </c>
      <c r="D56" s="4"/>
      <c r="E56" s="4"/>
      <c r="F56" s="4"/>
      <c r="G56" s="4"/>
      <c r="H56" s="4"/>
      <c r="I56" s="4"/>
      <c r="J56" s="4"/>
      <c r="K56" s="5"/>
      <c r="L56" s="49">
        <f>集計作業用!G39</f>
        <v>0</v>
      </c>
      <c r="M56" s="27" t="e">
        <f>L56/$E$4</f>
        <v>#DIV/0!</v>
      </c>
    </row>
    <row r="57" spans="2:14" ht="16.5" customHeight="1">
      <c r="C57" s="3" t="s">
        <v>11</v>
      </c>
      <c r="D57" s="4"/>
      <c r="E57" s="4"/>
      <c r="F57" s="4"/>
      <c r="G57" s="4"/>
      <c r="H57" s="4"/>
      <c r="I57" s="4"/>
      <c r="J57" s="4"/>
      <c r="K57" s="5"/>
      <c r="L57" s="49">
        <f>集計作業用!G40</f>
        <v>0</v>
      </c>
      <c r="M57" s="27" t="e">
        <f t="shared" ref="M57:M59" si="4">L57/$E$4</f>
        <v>#DIV/0!</v>
      </c>
    </row>
    <row r="58" spans="2:14" ht="16.5" customHeight="1">
      <c r="C58" s="31" t="s">
        <v>12</v>
      </c>
      <c r="D58" s="4"/>
      <c r="E58" s="4"/>
      <c r="F58" s="17"/>
      <c r="G58" s="17"/>
      <c r="H58" s="17"/>
      <c r="I58" s="17"/>
      <c r="J58" s="17"/>
      <c r="K58" s="23"/>
      <c r="L58" s="49">
        <f>集計作業用!G41</f>
        <v>0</v>
      </c>
      <c r="M58" s="27" t="e">
        <f t="shared" si="4"/>
        <v>#DIV/0!</v>
      </c>
    </row>
    <row r="59" spans="2:14" ht="16.5" customHeight="1" thickBot="1">
      <c r="C59" s="34" t="s">
        <v>18</v>
      </c>
      <c r="D59" s="35"/>
      <c r="E59" s="35"/>
      <c r="F59" s="7"/>
      <c r="G59" s="7"/>
      <c r="H59" s="7"/>
      <c r="I59" s="7"/>
      <c r="J59" s="7"/>
      <c r="K59" s="8"/>
      <c r="L59" s="50">
        <f>集計作業用!G42</f>
        <v>0</v>
      </c>
      <c r="M59" s="28" t="e">
        <f t="shared" si="4"/>
        <v>#DIV/0!</v>
      </c>
    </row>
    <row r="60" spans="2:14" ht="16.5" customHeight="1" thickTop="1">
      <c r="C60" s="9" t="s">
        <v>3</v>
      </c>
      <c r="D60" s="1"/>
      <c r="E60" s="1"/>
      <c r="F60" s="1"/>
      <c r="G60" s="1"/>
      <c r="H60" s="1"/>
      <c r="I60" s="1"/>
      <c r="J60" s="1"/>
      <c r="K60" s="10"/>
      <c r="L60" s="51">
        <f>SUM(L56:L59)</f>
        <v>0</v>
      </c>
      <c r="M60" s="12" t="e">
        <f>SUM(M56:M59)</f>
        <v>#DIV/0!</v>
      </c>
      <c r="N60" s="103" t="str">
        <f>IF($E$4="","←（必ず100％になります）",IF($E$4&lt;&gt;$L60,"←（数字が矛盾しています！確認してください）","←OK"))</f>
        <v>←（必ず100％になります）</v>
      </c>
    </row>
    <row r="61" spans="2:14">
      <c r="L61" s="25"/>
    </row>
    <row r="62" spans="2:14" ht="16.5" customHeight="1">
      <c r="B62" s="33" t="s">
        <v>16</v>
      </c>
      <c r="L62" s="25"/>
    </row>
    <row r="63" spans="2:14" ht="16.5" customHeight="1">
      <c r="C63" s="31" t="s">
        <v>10</v>
      </c>
      <c r="D63" s="4"/>
      <c r="E63" s="4"/>
      <c r="F63" s="4"/>
      <c r="G63" s="4"/>
      <c r="H63" s="4"/>
      <c r="I63" s="4"/>
      <c r="J63" s="4"/>
      <c r="K63" s="5"/>
      <c r="L63" s="49">
        <f>集計作業用!H39</f>
        <v>0</v>
      </c>
      <c r="M63" s="27" t="e">
        <f>L63/$E$4</f>
        <v>#DIV/0!</v>
      </c>
    </row>
    <row r="64" spans="2:14" ht="16.5" customHeight="1">
      <c r="C64" s="3" t="s">
        <v>11</v>
      </c>
      <c r="D64" s="4"/>
      <c r="E64" s="4"/>
      <c r="F64" s="4"/>
      <c r="G64" s="4"/>
      <c r="H64" s="4"/>
      <c r="I64" s="4"/>
      <c r="J64" s="4"/>
      <c r="K64" s="5"/>
      <c r="L64" s="49">
        <f>集計作業用!H40</f>
        <v>0</v>
      </c>
      <c r="M64" s="27" t="e">
        <f t="shared" ref="M64:M66" si="5">L64/$E$4</f>
        <v>#DIV/0!</v>
      </c>
    </row>
    <row r="65" spans="2:14" ht="16.5" customHeight="1">
      <c r="C65" s="31" t="s">
        <v>12</v>
      </c>
      <c r="D65" s="4"/>
      <c r="E65" s="4"/>
      <c r="F65" s="17"/>
      <c r="G65" s="17"/>
      <c r="H65" s="17"/>
      <c r="I65" s="17"/>
      <c r="J65" s="17"/>
      <c r="K65" s="23"/>
      <c r="L65" s="49">
        <f>集計作業用!H41</f>
        <v>0</v>
      </c>
      <c r="M65" s="27" t="e">
        <f t="shared" si="5"/>
        <v>#DIV/0!</v>
      </c>
    </row>
    <row r="66" spans="2:14" ht="16.5" customHeight="1" thickBot="1">
      <c r="C66" s="34" t="s">
        <v>18</v>
      </c>
      <c r="D66" s="35"/>
      <c r="E66" s="35"/>
      <c r="F66" s="7"/>
      <c r="G66" s="7"/>
      <c r="H66" s="7"/>
      <c r="I66" s="7"/>
      <c r="J66" s="7"/>
      <c r="K66" s="8"/>
      <c r="L66" s="50">
        <f>集計作業用!H42</f>
        <v>0</v>
      </c>
      <c r="M66" s="28" t="e">
        <f t="shared" si="5"/>
        <v>#DIV/0!</v>
      </c>
    </row>
    <row r="67" spans="2:14" ht="16.5" customHeight="1" thickTop="1">
      <c r="C67" s="9" t="s">
        <v>3</v>
      </c>
      <c r="D67" s="1"/>
      <c r="E67" s="1"/>
      <c r="F67" s="1"/>
      <c r="G67" s="1"/>
      <c r="H67" s="1"/>
      <c r="I67" s="1"/>
      <c r="J67" s="1"/>
      <c r="K67" s="10"/>
      <c r="L67" s="51">
        <f>SUM(L63:L66)</f>
        <v>0</v>
      </c>
      <c r="M67" s="12" t="e">
        <f>SUM(M63:M66)</f>
        <v>#DIV/0!</v>
      </c>
      <c r="N67" s="103" t="str">
        <f>IF($E$4="","←（必ず100％になります）",IF($E$4&lt;&gt;$L67,"←（数字が矛盾しています！確認してください）","←OK"))</f>
        <v>←（必ず100％になります）</v>
      </c>
    </row>
    <row r="68" spans="2:14">
      <c r="L68" s="25"/>
    </row>
    <row r="69" spans="2:14" ht="16.5" customHeight="1">
      <c r="B69" s="33" t="s">
        <v>17</v>
      </c>
      <c r="L69" s="25"/>
    </row>
    <row r="70" spans="2:14" ht="16.5" customHeight="1">
      <c r="C70" s="31" t="s">
        <v>19</v>
      </c>
      <c r="D70" s="4"/>
      <c r="E70" s="4"/>
      <c r="F70" s="4"/>
      <c r="G70" s="4"/>
      <c r="H70" s="4"/>
      <c r="I70" s="4"/>
      <c r="J70" s="4"/>
      <c r="K70" s="5"/>
      <c r="L70" s="49">
        <f>集計作業用!I39</f>
        <v>0</v>
      </c>
      <c r="M70" s="27" t="e">
        <f>L70/$E$4</f>
        <v>#DIV/0!</v>
      </c>
    </row>
    <row r="71" spans="2:14" ht="16.5" customHeight="1">
      <c r="C71" s="3" t="s">
        <v>20</v>
      </c>
      <c r="D71" s="4"/>
      <c r="E71" s="4"/>
      <c r="F71" s="4"/>
      <c r="G71" s="4"/>
      <c r="H71" s="4"/>
      <c r="I71" s="4"/>
      <c r="J71" s="4"/>
      <c r="K71" s="5"/>
      <c r="L71" s="49">
        <f>集計作業用!I40</f>
        <v>0</v>
      </c>
      <c r="M71" s="27" t="e">
        <f t="shared" ref="M71:M72" si="6">L71/$E$4</f>
        <v>#DIV/0!</v>
      </c>
    </row>
    <row r="72" spans="2:14" ht="16.5" customHeight="1" thickBot="1">
      <c r="C72" s="34" t="s">
        <v>21</v>
      </c>
      <c r="D72" s="35"/>
      <c r="E72" s="35"/>
      <c r="F72" s="7"/>
      <c r="G72" s="7"/>
      <c r="H72" s="7"/>
      <c r="I72" s="7"/>
      <c r="J72" s="7"/>
      <c r="K72" s="8"/>
      <c r="L72" s="50">
        <f>集計作業用!I41</f>
        <v>0</v>
      </c>
      <c r="M72" s="28" t="e">
        <f t="shared" si="6"/>
        <v>#DIV/0!</v>
      </c>
    </row>
    <row r="73" spans="2:14" ht="16.5" customHeight="1" thickTop="1">
      <c r="C73" s="9" t="s">
        <v>3</v>
      </c>
      <c r="D73" s="1"/>
      <c r="E73" s="1"/>
      <c r="F73" s="1"/>
      <c r="G73" s="1"/>
      <c r="H73" s="1"/>
      <c r="I73" s="1"/>
      <c r="J73" s="1"/>
      <c r="K73" s="10"/>
      <c r="L73" s="51">
        <f>SUM(L70:L72)</f>
        <v>0</v>
      </c>
      <c r="M73" s="12" t="e">
        <f>SUM(M70:M72)</f>
        <v>#DIV/0!</v>
      </c>
      <c r="N73" s="103" t="str">
        <f>IF($E$4="","←（必ず100％になります）",IF($E$4&lt;&gt;$L73,"←（数字が矛盾しています！確認してください）","←OK"))</f>
        <v>←（必ず100％になります）</v>
      </c>
    </row>
    <row r="74" spans="2:14" ht="16.5" customHeight="1">
      <c r="L74" s="25"/>
      <c r="M74" s="24"/>
      <c r="N74" s="103"/>
    </row>
    <row r="75" spans="2:14" ht="17.399999999999999" customHeight="1">
      <c r="B75" s="33" t="s">
        <v>125</v>
      </c>
      <c r="L75" s="25"/>
    </row>
    <row r="76" spans="2:14" ht="13.8" thickBot="1">
      <c r="B76" t="s">
        <v>126</v>
      </c>
      <c r="L76" s="25"/>
    </row>
    <row r="77" spans="2:14" ht="58.8" customHeight="1" thickBot="1">
      <c r="C77" s="158" t="s">
        <v>123</v>
      </c>
      <c r="D77" s="159"/>
      <c r="E77" s="159"/>
      <c r="F77" s="159"/>
      <c r="G77" s="159"/>
      <c r="H77" s="159"/>
      <c r="I77" s="159"/>
      <c r="J77" s="159"/>
      <c r="K77" s="159"/>
      <c r="L77" s="159"/>
      <c r="M77" s="160"/>
    </row>
    <row r="78" spans="2:14" ht="16.5" customHeight="1">
      <c r="B78" s="33"/>
      <c r="L78" s="25"/>
    </row>
    <row r="79" spans="2:14" ht="17.399999999999999" customHeight="1">
      <c r="B79" s="66" t="s">
        <v>138</v>
      </c>
      <c r="C79" s="67"/>
      <c r="D79" s="67"/>
      <c r="E79" s="67"/>
      <c r="F79" s="67"/>
      <c r="G79" s="67"/>
      <c r="H79" s="67"/>
      <c r="I79" s="67"/>
      <c r="J79" s="67"/>
      <c r="K79" s="67"/>
      <c r="L79" s="67"/>
      <c r="M79" s="67"/>
    </row>
    <row r="80" spans="2:14" ht="13.8" thickBot="1">
      <c r="B80" s="67" t="s">
        <v>139</v>
      </c>
      <c r="C80" s="67"/>
      <c r="D80" s="67"/>
      <c r="E80" s="67"/>
      <c r="F80" s="67"/>
      <c r="G80" s="67"/>
      <c r="H80" s="67"/>
      <c r="I80" s="67"/>
      <c r="J80" s="67"/>
      <c r="K80" s="67"/>
      <c r="L80" s="67"/>
      <c r="M80" s="67"/>
    </row>
    <row r="81" spans="2:14" ht="58.8" customHeight="1" thickBot="1">
      <c r="C81" s="158" t="s">
        <v>123</v>
      </c>
      <c r="D81" s="167"/>
      <c r="E81" s="167"/>
      <c r="F81" s="167"/>
      <c r="G81" s="167"/>
      <c r="H81" s="167"/>
      <c r="I81" s="167"/>
      <c r="J81" s="167"/>
      <c r="K81" s="167"/>
      <c r="L81" s="167"/>
      <c r="M81" s="168"/>
    </row>
    <row r="82" spans="2:14">
      <c r="L82" s="25"/>
    </row>
    <row r="83" spans="2:14" ht="16.5" customHeight="1">
      <c r="B83" s="33" t="s">
        <v>22</v>
      </c>
      <c r="L83" s="25"/>
    </row>
    <row r="84" spans="2:14" ht="16.5" customHeight="1">
      <c r="C84" s="31" t="s">
        <v>23</v>
      </c>
      <c r="D84" s="4"/>
      <c r="E84" s="4"/>
      <c r="F84" s="4"/>
      <c r="G84" s="4"/>
      <c r="H84" s="4"/>
      <c r="I84" s="4"/>
      <c r="J84" s="4"/>
      <c r="K84" s="5"/>
      <c r="L84" s="49">
        <f>集計作業用!L39</f>
        <v>0</v>
      </c>
      <c r="M84" s="27" t="e">
        <f>L84/$L26</f>
        <v>#DIV/0!</v>
      </c>
    </row>
    <row r="85" spans="2:14" ht="16.5" customHeight="1">
      <c r="C85" s="3" t="s">
        <v>24</v>
      </c>
      <c r="D85" s="4"/>
      <c r="E85" s="4"/>
      <c r="F85" s="4"/>
      <c r="G85" s="4"/>
      <c r="H85" s="4"/>
      <c r="I85" s="4"/>
      <c r="J85" s="4"/>
      <c r="K85" s="5"/>
      <c r="L85" s="49">
        <f>集計作業用!L40</f>
        <v>0</v>
      </c>
      <c r="M85" s="27" t="e">
        <f>L85/$L26</f>
        <v>#DIV/0!</v>
      </c>
    </row>
    <row r="86" spans="2:14" ht="16.5" customHeight="1" thickBot="1">
      <c r="C86" s="34" t="s">
        <v>25</v>
      </c>
      <c r="D86" s="35"/>
      <c r="E86" s="35"/>
      <c r="F86" s="7"/>
      <c r="G86" s="7"/>
      <c r="H86" s="7"/>
      <c r="I86" s="7"/>
      <c r="J86" s="7"/>
      <c r="K86" s="8"/>
      <c r="L86" s="50">
        <f>集計作業用!L41</f>
        <v>0</v>
      </c>
      <c r="M86" s="28" t="e">
        <f>L86/$L26</f>
        <v>#DIV/0!</v>
      </c>
    </row>
    <row r="87" spans="2:14" ht="16.5" customHeight="1" thickTop="1">
      <c r="C87" s="9" t="s">
        <v>3</v>
      </c>
      <c r="D87" s="1"/>
      <c r="E87" s="1"/>
      <c r="F87" s="1"/>
      <c r="G87" s="1"/>
      <c r="H87" s="1"/>
      <c r="I87" s="1"/>
      <c r="J87" s="1"/>
      <c r="K87" s="10"/>
      <c r="L87" s="51">
        <f>SUM(L84:L86)</f>
        <v>0</v>
      </c>
      <c r="M87" s="12" t="e">
        <f>SUM(M84:M86)</f>
        <v>#DIV/0!</v>
      </c>
      <c r="N87" s="103" t="str">
        <f>IF($L26="","←（必ず100％になります）",IF($L26&lt;&gt;$L87,"←（数字が矛盾しています！確認してください）","←OK"))</f>
        <v>←OK</v>
      </c>
    </row>
    <row r="88" spans="2:14">
      <c r="L88" s="25"/>
    </row>
    <row r="89" spans="2:14" ht="13.8" thickBot="1">
      <c r="B89" s="33" t="s">
        <v>124</v>
      </c>
      <c r="L89" s="25"/>
    </row>
    <row r="90" spans="2:14" ht="58.8" customHeight="1" thickBot="1">
      <c r="C90" s="158" t="s">
        <v>123</v>
      </c>
      <c r="D90" s="159"/>
      <c r="E90" s="159"/>
      <c r="F90" s="159"/>
      <c r="G90" s="159"/>
      <c r="H90" s="159"/>
      <c r="I90" s="159"/>
      <c r="J90" s="159"/>
      <c r="K90" s="159"/>
      <c r="L90" s="159"/>
      <c r="M90" s="160"/>
    </row>
    <row r="91" spans="2:14">
      <c r="L91" s="25"/>
    </row>
    <row r="92" spans="2:14" ht="16.5" customHeight="1">
      <c r="B92" s="33" t="s">
        <v>26</v>
      </c>
      <c r="L92" s="25"/>
    </row>
    <row r="93" spans="2:14" ht="16.5" customHeight="1">
      <c r="C93" s="31" t="s">
        <v>31</v>
      </c>
      <c r="D93" s="4"/>
      <c r="E93" s="4"/>
      <c r="F93" s="4"/>
      <c r="G93" s="4"/>
      <c r="H93" s="4"/>
      <c r="I93" s="4"/>
      <c r="J93" s="4"/>
      <c r="K93" s="5"/>
      <c r="L93" s="49">
        <f>集計作業用!N39</f>
        <v>0</v>
      </c>
      <c r="M93" s="43"/>
    </row>
    <row r="94" spans="2:14" ht="16.5" customHeight="1">
      <c r="C94" s="31" t="s">
        <v>33</v>
      </c>
      <c r="D94" s="4"/>
      <c r="E94" s="4"/>
      <c r="F94" s="4"/>
      <c r="G94" s="4"/>
      <c r="H94" s="4"/>
      <c r="I94" s="4"/>
      <c r="J94" s="4"/>
      <c r="K94" s="5"/>
      <c r="L94" s="49">
        <f>集計作業用!O39</f>
        <v>0</v>
      </c>
      <c r="M94" s="43"/>
    </row>
    <row r="95" spans="2:14" ht="16.5" customHeight="1">
      <c r="C95" s="31" t="s">
        <v>35</v>
      </c>
      <c r="D95" s="4"/>
      <c r="E95" s="4"/>
      <c r="F95" s="4"/>
      <c r="G95" s="4"/>
      <c r="H95" s="4"/>
      <c r="I95" s="4"/>
      <c r="J95" s="4"/>
      <c r="K95" s="5"/>
      <c r="L95" s="49">
        <f>集計作業用!P39</f>
        <v>0</v>
      </c>
      <c r="M95" s="43"/>
    </row>
    <row r="96" spans="2:14" ht="16.5" customHeight="1">
      <c r="C96" s="3" t="s">
        <v>36</v>
      </c>
      <c r="D96" s="4"/>
      <c r="E96" s="4"/>
      <c r="F96" s="4"/>
      <c r="G96" s="4"/>
      <c r="H96" s="4"/>
      <c r="I96" s="4"/>
      <c r="J96" s="4"/>
      <c r="K96" s="5"/>
      <c r="L96" s="49">
        <f>集計作業用!Q39</f>
        <v>0</v>
      </c>
      <c r="M96" s="43"/>
    </row>
    <row r="97" spans="2:14" ht="16.5" customHeight="1">
      <c r="C97" s="31" t="s">
        <v>37</v>
      </c>
      <c r="D97" s="4"/>
      <c r="E97" s="4"/>
      <c r="F97" s="17"/>
      <c r="G97" s="17"/>
      <c r="H97" s="17"/>
      <c r="I97" s="17"/>
      <c r="J97" s="17"/>
      <c r="K97" s="23"/>
      <c r="L97" s="52">
        <f>集計作業用!R39</f>
        <v>0</v>
      </c>
      <c r="M97" s="43"/>
    </row>
    <row r="98" spans="2:14" ht="16.5" customHeight="1">
      <c r="C98" s="68" t="s">
        <v>140</v>
      </c>
      <c r="D98" s="4"/>
      <c r="E98" s="4"/>
      <c r="F98" s="4"/>
      <c r="G98" s="4"/>
      <c r="H98" s="4"/>
      <c r="I98" s="4"/>
      <c r="J98" s="4"/>
      <c r="K98" s="5"/>
      <c r="L98" s="49">
        <f>集計作業用!S39</f>
        <v>0</v>
      </c>
      <c r="M98" s="43"/>
    </row>
    <row r="99" spans="2:14" ht="16.5" customHeight="1">
      <c r="C99" s="31" t="s">
        <v>38</v>
      </c>
      <c r="D99" s="4"/>
      <c r="E99" s="4"/>
      <c r="F99" s="17"/>
      <c r="G99" s="17"/>
      <c r="H99" s="17"/>
      <c r="I99" s="17"/>
      <c r="J99" s="17"/>
      <c r="K99" s="23"/>
      <c r="L99" s="52">
        <f>集計作業用!T39</f>
        <v>0</v>
      </c>
      <c r="M99" s="43"/>
    </row>
    <row r="100" spans="2:14" ht="16.5" customHeight="1" thickBot="1">
      <c r="C100" s="34" t="s">
        <v>39</v>
      </c>
      <c r="D100" s="35"/>
      <c r="E100" s="35"/>
      <c r="F100" s="7"/>
      <c r="G100" s="7"/>
      <c r="H100" s="7"/>
      <c r="I100" s="7"/>
      <c r="J100" s="7"/>
      <c r="K100" s="8"/>
      <c r="L100" s="50">
        <f>集計作業用!U39</f>
        <v>0</v>
      </c>
      <c r="M100" s="44"/>
    </row>
    <row r="101" spans="2:14" ht="16.5" customHeight="1" thickTop="1">
      <c r="C101" s="9" t="s">
        <v>3</v>
      </c>
      <c r="D101" s="1"/>
      <c r="E101" s="1"/>
      <c r="F101" s="1"/>
      <c r="G101" s="1"/>
      <c r="H101" s="1"/>
      <c r="I101" s="1"/>
      <c r="J101" s="1"/>
      <c r="K101" s="10"/>
      <c r="L101" s="51">
        <f>SUM(L93:L100)</f>
        <v>0</v>
      </c>
      <c r="M101" s="45"/>
      <c r="N101" s="103"/>
    </row>
    <row r="102" spans="2:14">
      <c r="L102" s="25"/>
    </row>
    <row r="103" spans="2:14" ht="13.8" thickBot="1">
      <c r="B103" s="69" t="s">
        <v>190</v>
      </c>
      <c r="L103" s="25"/>
    </row>
    <row r="104" spans="2:14" ht="58.8" customHeight="1" thickBot="1">
      <c r="C104" s="158" t="s">
        <v>123</v>
      </c>
      <c r="D104" s="159"/>
      <c r="E104" s="159"/>
      <c r="F104" s="159"/>
      <c r="G104" s="159"/>
      <c r="H104" s="159"/>
      <c r="I104" s="159"/>
      <c r="J104" s="159"/>
      <c r="K104" s="159"/>
      <c r="L104" s="159"/>
      <c r="M104" s="160"/>
    </row>
    <row r="105" spans="2:14">
      <c r="L105" s="25"/>
    </row>
    <row r="106" spans="2:14" ht="16.5" customHeight="1">
      <c r="B106" s="33" t="s">
        <v>40</v>
      </c>
      <c r="L106" s="25"/>
    </row>
    <row r="107" spans="2:14" ht="16.5" customHeight="1">
      <c r="C107" s="31" t="s">
        <v>23</v>
      </c>
      <c r="D107" s="4"/>
      <c r="E107" s="4"/>
      <c r="F107" s="4"/>
      <c r="G107" s="4"/>
      <c r="H107" s="4"/>
      <c r="I107" s="4"/>
      <c r="J107" s="4"/>
      <c r="K107" s="5"/>
      <c r="L107" s="49">
        <f>集計作業用!W39</f>
        <v>0</v>
      </c>
      <c r="M107" s="27" t="e">
        <f>L107/$L26</f>
        <v>#DIV/0!</v>
      </c>
    </row>
    <row r="108" spans="2:14" ht="16.5" customHeight="1">
      <c r="C108" s="3" t="s">
        <v>24</v>
      </c>
      <c r="D108" s="4"/>
      <c r="E108" s="4"/>
      <c r="F108" s="4"/>
      <c r="G108" s="4"/>
      <c r="H108" s="4"/>
      <c r="I108" s="4"/>
      <c r="J108" s="4"/>
      <c r="K108" s="5"/>
      <c r="L108" s="49">
        <f>集計作業用!W40</f>
        <v>0</v>
      </c>
      <c r="M108" s="27" t="e">
        <f>L108/$L26</f>
        <v>#DIV/0!</v>
      </c>
    </row>
    <row r="109" spans="2:14" ht="16.5" customHeight="1" thickBot="1">
      <c r="C109" s="34" t="s">
        <v>25</v>
      </c>
      <c r="D109" s="35"/>
      <c r="E109" s="35"/>
      <c r="F109" s="7"/>
      <c r="G109" s="7"/>
      <c r="H109" s="7"/>
      <c r="I109" s="7"/>
      <c r="J109" s="7"/>
      <c r="K109" s="8"/>
      <c r="L109" s="50">
        <f>集計作業用!W41</f>
        <v>0</v>
      </c>
      <c r="M109" s="28" t="e">
        <f>L109/$L26</f>
        <v>#DIV/0!</v>
      </c>
    </row>
    <row r="110" spans="2:14" ht="16.5" customHeight="1" thickTop="1">
      <c r="C110" s="9" t="s">
        <v>3</v>
      </c>
      <c r="D110" s="1"/>
      <c r="E110" s="1"/>
      <c r="F110" s="1"/>
      <c r="G110" s="1"/>
      <c r="H110" s="1"/>
      <c r="I110" s="1"/>
      <c r="J110" s="1"/>
      <c r="K110" s="10"/>
      <c r="L110" s="51">
        <f>SUM(L107:L109)</f>
        <v>0</v>
      </c>
      <c r="M110" s="12" t="e">
        <f>SUM(M107:M109)</f>
        <v>#DIV/0!</v>
      </c>
      <c r="N110" s="103" t="str">
        <f>IF($L26="","←（必ず100％になります）",IF($L26&lt;&gt;$L110,"←（数字が矛盾しています！確認してください）","←OK"))</f>
        <v>←OK</v>
      </c>
    </row>
    <row r="111" spans="2:14">
      <c r="L111" s="25"/>
    </row>
    <row r="112" spans="2:14" ht="13.8" thickBot="1">
      <c r="B112" s="69" t="s">
        <v>130</v>
      </c>
      <c r="L112" s="25"/>
    </row>
    <row r="113" spans="2:14" ht="58.8" customHeight="1" thickBot="1">
      <c r="C113" s="158" t="s">
        <v>123</v>
      </c>
      <c r="D113" s="159"/>
      <c r="E113" s="159"/>
      <c r="F113" s="159"/>
      <c r="G113" s="159"/>
      <c r="H113" s="159"/>
      <c r="I113" s="159"/>
      <c r="J113" s="159"/>
      <c r="K113" s="159"/>
      <c r="L113" s="159"/>
      <c r="M113" s="160"/>
    </row>
    <row r="114" spans="2:14">
      <c r="L114" s="25"/>
    </row>
    <row r="115" spans="2:14" ht="16.5" customHeight="1">
      <c r="B115" s="33" t="s">
        <v>41</v>
      </c>
      <c r="L115" s="25"/>
    </row>
    <row r="116" spans="2:14" ht="16.5" customHeight="1">
      <c r="C116" s="31" t="s">
        <v>31</v>
      </c>
      <c r="D116" s="4"/>
      <c r="E116" s="4"/>
      <c r="F116" s="4"/>
      <c r="G116" s="4"/>
      <c r="H116" s="4"/>
      <c r="I116" s="4"/>
      <c r="J116" s="4"/>
      <c r="K116" s="5"/>
      <c r="L116" s="49">
        <f>集計作業用!Y39</f>
        <v>0</v>
      </c>
      <c r="M116" s="43"/>
    </row>
    <row r="117" spans="2:14" ht="16.5" customHeight="1">
      <c r="C117" s="31" t="s">
        <v>43</v>
      </c>
      <c r="D117" s="4"/>
      <c r="E117" s="4"/>
      <c r="F117" s="4"/>
      <c r="G117" s="4"/>
      <c r="H117" s="4"/>
      <c r="I117" s="4"/>
      <c r="J117" s="4"/>
      <c r="K117" s="5"/>
      <c r="L117" s="49">
        <f>集計作業用!Z39</f>
        <v>0</v>
      </c>
      <c r="M117" s="43"/>
    </row>
    <row r="118" spans="2:14" ht="16.5" customHeight="1">
      <c r="C118" s="31" t="s">
        <v>45</v>
      </c>
      <c r="D118" s="4"/>
      <c r="E118" s="4"/>
      <c r="F118" s="4"/>
      <c r="G118" s="4"/>
      <c r="H118" s="4"/>
      <c r="I118" s="4"/>
      <c r="J118" s="4"/>
      <c r="K118" s="5"/>
      <c r="L118" s="49">
        <f>集計作業用!AA39</f>
        <v>0</v>
      </c>
      <c r="M118" s="43"/>
    </row>
    <row r="119" spans="2:14" ht="16.5" customHeight="1">
      <c r="C119" s="3" t="s">
        <v>44</v>
      </c>
      <c r="D119" s="4"/>
      <c r="E119" s="4"/>
      <c r="F119" s="4"/>
      <c r="G119" s="4"/>
      <c r="H119" s="4"/>
      <c r="I119" s="4"/>
      <c r="J119" s="4"/>
      <c r="K119" s="5"/>
      <c r="L119" s="49">
        <f>集計作業用!AB39</f>
        <v>0</v>
      </c>
      <c r="M119" s="43"/>
    </row>
    <row r="120" spans="2:14" ht="16.5" customHeight="1">
      <c r="C120" s="31" t="s">
        <v>46</v>
      </c>
      <c r="D120" s="4"/>
      <c r="E120" s="4"/>
      <c r="F120" s="17"/>
      <c r="G120" s="17"/>
      <c r="H120" s="17"/>
      <c r="I120" s="17"/>
      <c r="J120" s="17"/>
      <c r="K120" s="23"/>
      <c r="L120" s="52">
        <f>集計作業用!AC39</f>
        <v>0</v>
      </c>
      <c r="M120" s="43"/>
    </row>
    <row r="121" spans="2:14" ht="16.5" customHeight="1">
      <c r="C121" s="68" t="s">
        <v>132</v>
      </c>
      <c r="D121" s="4"/>
      <c r="E121" s="4"/>
      <c r="F121" s="4"/>
      <c r="G121" s="4"/>
      <c r="H121" s="4"/>
      <c r="I121" s="4"/>
      <c r="J121" s="4"/>
      <c r="K121" s="5"/>
      <c r="L121" s="49">
        <f>集計作業用!AD39</f>
        <v>0</v>
      </c>
      <c r="M121" s="43"/>
    </row>
    <row r="122" spans="2:14" ht="16.5" customHeight="1">
      <c r="C122" s="31" t="s">
        <v>38</v>
      </c>
      <c r="D122" s="4"/>
      <c r="E122" s="4"/>
      <c r="F122" s="17"/>
      <c r="G122" s="17"/>
      <c r="H122" s="17"/>
      <c r="I122" s="17"/>
      <c r="J122" s="17"/>
      <c r="K122" s="23"/>
      <c r="L122" s="52">
        <f>集計作業用!AE39</f>
        <v>0</v>
      </c>
      <c r="M122" s="43"/>
    </row>
    <row r="123" spans="2:14" ht="16.5" customHeight="1" thickBot="1">
      <c r="C123" s="34" t="s">
        <v>39</v>
      </c>
      <c r="D123" s="35"/>
      <c r="E123" s="35"/>
      <c r="F123" s="7"/>
      <c r="G123" s="7"/>
      <c r="H123" s="7"/>
      <c r="I123" s="7"/>
      <c r="J123" s="7"/>
      <c r="K123" s="8"/>
      <c r="L123" s="50">
        <f>集計作業用!AF39</f>
        <v>0</v>
      </c>
      <c r="M123" s="44"/>
    </row>
    <row r="124" spans="2:14" ht="16.5" customHeight="1" thickTop="1">
      <c r="C124" s="9" t="s">
        <v>3</v>
      </c>
      <c r="D124" s="1"/>
      <c r="E124" s="1"/>
      <c r="F124" s="1"/>
      <c r="G124" s="1"/>
      <c r="H124" s="1"/>
      <c r="I124" s="1"/>
      <c r="J124" s="1"/>
      <c r="K124" s="10"/>
      <c r="L124" s="51">
        <f>SUM(L116:L123)</f>
        <v>0</v>
      </c>
      <c r="M124" s="45"/>
      <c r="N124" s="103"/>
    </row>
    <row r="125" spans="2:14">
      <c r="L125" s="25"/>
    </row>
    <row r="126" spans="2:14" ht="13.8" thickBot="1">
      <c r="B126" s="69" t="s">
        <v>190</v>
      </c>
      <c r="L126" s="25"/>
    </row>
    <row r="127" spans="2:14" ht="58.8" customHeight="1" thickBot="1">
      <c r="C127" s="158" t="s">
        <v>123</v>
      </c>
      <c r="D127" s="159"/>
      <c r="E127" s="159"/>
      <c r="F127" s="159"/>
      <c r="G127" s="159"/>
      <c r="H127" s="159"/>
      <c r="I127" s="159"/>
      <c r="J127" s="159"/>
      <c r="K127" s="159"/>
      <c r="L127" s="159"/>
      <c r="M127" s="160"/>
    </row>
    <row r="128" spans="2:14">
      <c r="L128" s="25"/>
    </row>
    <row r="129" spans="2:14" ht="16.5" customHeight="1">
      <c r="B129" s="33" t="s">
        <v>47</v>
      </c>
      <c r="L129" s="25"/>
    </row>
    <row r="130" spans="2:14" ht="16.5" customHeight="1">
      <c r="C130" s="31" t="s">
        <v>23</v>
      </c>
      <c r="D130" s="4"/>
      <c r="E130" s="4"/>
      <c r="F130" s="4"/>
      <c r="G130" s="4"/>
      <c r="H130" s="4"/>
      <c r="I130" s="4"/>
      <c r="J130" s="4"/>
      <c r="K130" s="5"/>
      <c r="L130" s="49">
        <f>集計作業用!AH39</f>
        <v>0</v>
      </c>
      <c r="M130" s="27" t="e">
        <f>L130/$L26</f>
        <v>#DIV/0!</v>
      </c>
    </row>
    <row r="131" spans="2:14" ht="16.5" customHeight="1">
      <c r="C131" s="3" t="s">
        <v>24</v>
      </c>
      <c r="D131" s="4"/>
      <c r="E131" s="4"/>
      <c r="F131" s="4"/>
      <c r="G131" s="4"/>
      <c r="H131" s="4"/>
      <c r="I131" s="4"/>
      <c r="J131" s="4"/>
      <c r="K131" s="5"/>
      <c r="L131" s="49">
        <f>集計作業用!AH40</f>
        <v>0</v>
      </c>
      <c r="M131" s="27" t="e">
        <f>L131/$L26</f>
        <v>#DIV/0!</v>
      </c>
    </row>
    <row r="132" spans="2:14" ht="16.5" customHeight="1" thickBot="1">
      <c r="C132" s="34" t="s">
        <v>25</v>
      </c>
      <c r="D132" s="35"/>
      <c r="E132" s="35"/>
      <c r="F132" s="7"/>
      <c r="G132" s="7"/>
      <c r="H132" s="7"/>
      <c r="I132" s="7"/>
      <c r="J132" s="7"/>
      <c r="K132" s="8"/>
      <c r="L132" s="50">
        <f>集計作業用!AH41</f>
        <v>0</v>
      </c>
      <c r="M132" s="28" t="e">
        <f>L132/$L26</f>
        <v>#DIV/0!</v>
      </c>
    </row>
    <row r="133" spans="2:14" ht="16.5" customHeight="1" thickTop="1">
      <c r="C133" s="9" t="s">
        <v>3</v>
      </c>
      <c r="D133" s="1"/>
      <c r="E133" s="1"/>
      <c r="F133" s="1"/>
      <c r="G133" s="1"/>
      <c r="H133" s="1"/>
      <c r="I133" s="1"/>
      <c r="J133" s="1"/>
      <c r="K133" s="10"/>
      <c r="L133" s="51">
        <f>SUM(L130:L132)</f>
        <v>0</v>
      </c>
      <c r="M133" s="12" t="e">
        <f>SUM(M130:M132)</f>
        <v>#DIV/0!</v>
      </c>
      <c r="N133" s="103" t="str">
        <f>IF($L26="","←（必ず100％になります）",IF($L26&lt;&gt;$L133,"←（数字が矛盾しています！確認してください）","←OK"))</f>
        <v>←OK</v>
      </c>
    </row>
    <row r="134" spans="2:14">
      <c r="L134" s="25"/>
    </row>
    <row r="135" spans="2:14" ht="13.8" thickBot="1">
      <c r="B135" s="69" t="s">
        <v>130</v>
      </c>
      <c r="L135" s="25"/>
    </row>
    <row r="136" spans="2:14" ht="58.8" customHeight="1" thickBot="1">
      <c r="C136" s="158" t="s">
        <v>123</v>
      </c>
      <c r="D136" s="159"/>
      <c r="E136" s="159"/>
      <c r="F136" s="159"/>
      <c r="G136" s="159"/>
      <c r="H136" s="159"/>
      <c r="I136" s="159"/>
      <c r="J136" s="159"/>
      <c r="K136" s="159"/>
      <c r="L136" s="159"/>
      <c r="M136" s="160"/>
    </row>
    <row r="137" spans="2:14">
      <c r="L137" s="25"/>
    </row>
    <row r="138" spans="2:14" ht="16.5" customHeight="1">
      <c r="B138" s="33" t="s">
        <v>48</v>
      </c>
      <c r="L138" s="25"/>
    </row>
    <row r="139" spans="2:14" ht="28.2" customHeight="1">
      <c r="C139" s="162" t="s">
        <v>50</v>
      </c>
      <c r="D139" s="163"/>
      <c r="E139" s="163"/>
      <c r="F139" s="163"/>
      <c r="G139" s="163"/>
      <c r="H139" s="163"/>
      <c r="I139" s="163"/>
      <c r="J139" s="163"/>
      <c r="K139" s="164"/>
      <c r="L139" s="49">
        <f>集計作業用!AJ39</f>
        <v>0</v>
      </c>
      <c r="M139" s="43"/>
    </row>
    <row r="140" spans="2:14" ht="16.5" customHeight="1">
      <c r="C140" s="31" t="s">
        <v>52</v>
      </c>
      <c r="D140" s="4"/>
      <c r="E140" s="4"/>
      <c r="F140" s="4"/>
      <c r="G140" s="4"/>
      <c r="H140" s="4"/>
      <c r="I140" s="4"/>
      <c r="J140" s="4"/>
      <c r="K140" s="5"/>
      <c r="L140" s="49">
        <f>集計作業用!AK39</f>
        <v>0</v>
      </c>
      <c r="M140" s="43"/>
    </row>
    <row r="141" spans="2:14" ht="16.5" customHeight="1">
      <c r="C141" s="68" t="s">
        <v>141</v>
      </c>
      <c r="D141" s="4"/>
      <c r="E141" s="4"/>
      <c r="F141" s="4"/>
      <c r="G141" s="4"/>
      <c r="H141" s="4"/>
      <c r="I141" s="4"/>
      <c r="J141" s="4"/>
      <c r="K141" s="5"/>
      <c r="L141" s="49">
        <f>集計作業用!AL39</f>
        <v>0</v>
      </c>
      <c r="M141" s="43"/>
    </row>
    <row r="142" spans="2:14" ht="16.5" customHeight="1">
      <c r="C142" s="31" t="s">
        <v>53</v>
      </c>
      <c r="D142" s="4"/>
      <c r="E142" s="4"/>
      <c r="F142" s="17"/>
      <c r="G142" s="17"/>
      <c r="H142" s="17"/>
      <c r="I142" s="17"/>
      <c r="J142" s="17"/>
      <c r="K142" s="23"/>
      <c r="L142" s="52">
        <f>集計作業用!AM39</f>
        <v>0</v>
      </c>
      <c r="M142" s="43"/>
    </row>
    <row r="143" spans="2:14" ht="16.5" customHeight="1" thickBot="1">
      <c r="C143" s="34" t="s">
        <v>54</v>
      </c>
      <c r="D143" s="35"/>
      <c r="E143" s="35"/>
      <c r="F143" s="7"/>
      <c r="G143" s="7"/>
      <c r="H143" s="7"/>
      <c r="I143" s="7"/>
      <c r="J143" s="7"/>
      <c r="K143" s="8"/>
      <c r="L143" s="50">
        <f>集計作業用!AN39</f>
        <v>0</v>
      </c>
      <c r="M143" s="44"/>
    </row>
    <row r="144" spans="2:14" ht="16.5" customHeight="1" thickTop="1">
      <c r="C144" s="9" t="s">
        <v>3</v>
      </c>
      <c r="D144" s="1"/>
      <c r="E144" s="1"/>
      <c r="F144" s="1"/>
      <c r="G144" s="1"/>
      <c r="H144" s="1"/>
      <c r="I144" s="1"/>
      <c r="J144" s="1"/>
      <c r="K144" s="10"/>
      <c r="L144" s="51">
        <f>SUM(L139:L143)</f>
        <v>0</v>
      </c>
      <c r="M144" s="46"/>
      <c r="N144" s="103"/>
    </row>
    <row r="145" spans="2:14" ht="14.4" customHeight="1">
      <c r="L145" s="25"/>
    </row>
    <row r="146" spans="2:14" ht="13.8" thickBot="1">
      <c r="B146" s="69" t="s">
        <v>190</v>
      </c>
      <c r="L146" s="25"/>
    </row>
    <row r="147" spans="2:14" ht="58.8" customHeight="1" thickBot="1">
      <c r="C147" s="158" t="s">
        <v>123</v>
      </c>
      <c r="D147" s="159"/>
      <c r="E147" s="159"/>
      <c r="F147" s="159"/>
      <c r="G147" s="159"/>
      <c r="H147" s="159"/>
      <c r="I147" s="159"/>
      <c r="J147" s="159"/>
      <c r="K147" s="159"/>
      <c r="L147" s="159"/>
      <c r="M147" s="160"/>
    </row>
    <row r="148" spans="2:14">
      <c r="L148" s="25"/>
    </row>
    <row r="149" spans="2:14" ht="16.5" customHeight="1">
      <c r="B149" s="66" t="s">
        <v>131</v>
      </c>
      <c r="C149" s="25"/>
      <c r="D149" s="25"/>
      <c r="E149" s="25"/>
      <c r="F149" s="25"/>
      <c r="G149" s="25"/>
      <c r="H149" s="25"/>
      <c r="I149" s="25"/>
      <c r="J149" s="25"/>
      <c r="K149" s="25"/>
      <c r="L149" s="25"/>
      <c r="M149" s="25"/>
    </row>
    <row r="150" spans="2:14" ht="16.5" customHeight="1">
      <c r="C150" s="31" t="s">
        <v>23</v>
      </c>
      <c r="D150" s="4"/>
      <c r="E150" s="4"/>
      <c r="F150" s="4"/>
      <c r="G150" s="4"/>
      <c r="H150" s="4"/>
      <c r="I150" s="4"/>
      <c r="J150" s="4"/>
      <c r="K150" s="5"/>
      <c r="L150" s="49">
        <f>集計作業用!AP39</f>
        <v>0</v>
      </c>
      <c r="M150" s="27" t="e">
        <f>L150/$L26</f>
        <v>#DIV/0!</v>
      </c>
    </row>
    <row r="151" spans="2:14" ht="16.5" customHeight="1">
      <c r="C151" s="3" t="s">
        <v>24</v>
      </c>
      <c r="D151" s="4"/>
      <c r="E151" s="4"/>
      <c r="F151" s="4"/>
      <c r="G151" s="4"/>
      <c r="H151" s="4"/>
      <c r="I151" s="4"/>
      <c r="J151" s="4"/>
      <c r="K151" s="5"/>
      <c r="L151" s="49">
        <f>集計作業用!AP40</f>
        <v>0</v>
      </c>
      <c r="M151" s="27" t="e">
        <f>L151/$L26</f>
        <v>#DIV/0!</v>
      </c>
    </row>
    <row r="152" spans="2:14" ht="16.5" customHeight="1" thickBot="1">
      <c r="C152" s="34" t="s">
        <v>25</v>
      </c>
      <c r="D152" s="35"/>
      <c r="E152" s="35"/>
      <c r="F152" s="7"/>
      <c r="G152" s="7"/>
      <c r="H152" s="7"/>
      <c r="I152" s="7"/>
      <c r="J152" s="7"/>
      <c r="K152" s="8"/>
      <c r="L152" s="50">
        <f>集計作業用!AP41</f>
        <v>0</v>
      </c>
      <c r="M152" s="28" t="e">
        <f>L152/$L26</f>
        <v>#DIV/0!</v>
      </c>
    </row>
    <row r="153" spans="2:14" ht="16.5" customHeight="1" thickTop="1">
      <c r="C153" s="9" t="s">
        <v>3</v>
      </c>
      <c r="D153" s="1"/>
      <c r="E153" s="1"/>
      <c r="F153" s="1"/>
      <c r="G153" s="1"/>
      <c r="H153" s="1"/>
      <c r="I153" s="1"/>
      <c r="J153" s="1"/>
      <c r="K153" s="10"/>
      <c r="L153" s="51">
        <f>SUM(L150:L152)</f>
        <v>0</v>
      </c>
      <c r="M153" s="12" t="e">
        <f>SUM(M150:M152)</f>
        <v>#DIV/0!</v>
      </c>
      <c r="N153" s="103" t="str">
        <f>IF($L26="","←（必ず100％になります）",IF($L26&lt;&gt;$L153,"←（数字が矛盾しています！確認してください）","←OK"))</f>
        <v>←OK</v>
      </c>
    </row>
    <row r="154" spans="2:14">
      <c r="L154" s="25"/>
    </row>
    <row r="155" spans="2:14" ht="13.8" thickBot="1">
      <c r="B155" s="69" t="s">
        <v>130</v>
      </c>
      <c r="L155" s="25"/>
    </row>
    <row r="156" spans="2:14" ht="58.8" customHeight="1" thickBot="1">
      <c r="C156" s="158" t="s">
        <v>123</v>
      </c>
      <c r="D156" s="159"/>
      <c r="E156" s="159"/>
      <c r="F156" s="159"/>
      <c r="G156" s="159"/>
      <c r="H156" s="159"/>
      <c r="I156" s="159"/>
      <c r="J156" s="159"/>
      <c r="K156" s="159"/>
      <c r="L156" s="159"/>
      <c r="M156" s="160"/>
    </row>
    <row r="157" spans="2:14">
      <c r="L157" s="25"/>
    </row>
    <row r="158" spans="2:14" ht="16.5" customHeight="1">
      <c r="B158" s="33" t="s">
        <v>49</v>
      </c>
      <c r="L158" s="25"/>
    </row>
    <row r="159" spans="2:14" ht="16.5" customHeight="1">
      <c r="C159" s="31" t="s">
        <v>31</v>
      </c>
      <c r="D159" s="4"/>
      <c r="E159" s="4"/>
      <c r="F159" s="4"/>
      <c r="G159" s="4"/>
      <c r="H159" s="4"/>
      <c r="I159" s="4"/>
      <c r="J159" s="4"/>
      <c r="K159" s="5"/>
      <c r="L159" s="49">
        <f>集計作業用!AR39</f>
        <v>0</v>
      </c>
      <c r="M159" s="43"/>
    </row>
    <row r="160" spans="2:14" ht="16.5" customHeight="1">
      <c r="C160" s="31" t="s">
        <v>56</v>
      </c>
      <c r="D160" s="4"/>
      <c r="E160" s="4"/>
      <c r="F160" s="4"/>
      <c r="G160" s="4"/>
      <c r="H160" s="4"/>
      <c r="I160" s="4"/>
      <c r="J160" s="4"/>
      <c r="K160" s="5"/>
      <c r="L160" s="49">
        <f>集計作業用!AS39</f>
        <v>0</v>
      </c>
      <c r="M160" s="43"/>
    </row>
    <row r="161" spans="2:14" ht="16.5" customHeight="1">
      <c r="C161" s="31" t="s">
        <v>58</v>
      </c>
      <c r="D161" s="4"/>
      <c r="E161" s="4"/>
      <c r="F161" s="4"/>
      <c r="G161" s="4"/>
      <c r="H161" s="4"/>
      <c r="I161" s="4"/>
      <c r="J161" s="4"/>
      <c r="K161" s="5"/>
      <c r="L161" s="49">
        <f>集計作業用!AT39</f>
        <v>0</v>
      </c>
      <c r="M161" s="43"/>
    </row>
    <row r="162" spans="2:14" ht="16.5" customHeight="1">
      <c r="C162" s="68" t="s">
        <v>136</v>
      </c>
      <c r="D162" s="4"/>
      <c r="E162" s="4"/>
      <c r="F162" s="4"/>
      <c r="G162" s="4"/>
      <c r="H162" s="4"/>
      <c r="I162" s="4"/>
      <c r="J162" s="4"/>
      <c r="K162" s="5"/>
      <c r="L162" s="49">
        <f>集計作業用!AU39</f>
        <v>0</v>
      </c>
      <c r="M162" s="43"/>
    </row>
    <row r="163" spans="2:14" ht="16.5" customHeight="1">
      <c r="C163" s="31" t="s">
        <v>59</v>
      </c>
      <c r="D163" s="4"/>
      <c r="E163" s="4"/>
      <c r="F163" s="17"/>
      <c r="G163" s="17"/>
      <c r="H163" s="17"/>
      <c r="I163" s="17"/>
      <c r="J163" s="17"/>
      <c r="K163" s="23"/>
      <c r="L163" s="52">
        <f>集計作業用!AV39</f>
        <v>0</v>
      </c>
      <c r="M163" s="43"/>
    </row>
    <row r="164" spans="2:14" ht="16.5" customHeight="1" thickBot="1">
      <c r="C164" s="34" t="s">
        <v>60</v>
      </c>
      <c r="D164" s="35"/>
      <c r="E164" s="35"/>
      <c r="F164" s="7"/>
      <c r="G164" s="7"/>
      <c r="H164" s="7"/>
      <c r="I164" s="7"/>
      <c r="J164" s="7"/>
      <c r="K164" s="8"/>
      <c r="L164" s="50">
        <f>集計作業用!AW39</f>
        <v>0</v>
      </c>
      <c r="M164" s="44"/>
    </row>
    <row r="165" spans="2:14" ht="16.5" customHeight="1" thickTop="1">
      <c r="C165" s="9" t="s">
        <v>3</v>
      </c>
      <c r="D165" s="1"/>
      <c r="E165" s="1"/>
      <c r="F165" s="1"/>
      <c r="G165" s="1"/>
      <c r="H165" s="1"/>
      <c r="I165" s="1"/>
      <c r="J165" s="1"/>
      <c r="K165" s="10"/>
      <c r="L165" s="51">
        <f>SUM(L159:L164)</f>
        <v>0</v>
      </c>
      <c r="M165" s="46"/>
      <c r="N165" s="103"/>
    </row>
    <row r="166" spans="2:14">
      <c r="L166" s="25"/>
    </row>
    <row r="167" spans="2:14" ht="13.8" thickBot="1">
      <c r="B167" s="69" t="s">
        <v>190</v>
      </c>
      <c r="L167" s="25"/>
    </row>
    <row r="168" spans="2:14" ht="58.8" customHeight="1" thickBot="1">
      <c r="C168" s="158" t="s">
        <v>123</v>
      </c>
      <c r="D168" s="159"/>
      <c r="E168" s="159"/>
      <c r="F168" s="159"/>
      <c r="G168" s="159"/>
      <c r="H168" s="159"/>
      <c r="I168" s="159"/>
      <c r="J168" s="159"/>
      <c r="K168" s="159"/>
      <c r="L168" s="159"/>
      <c r="M168" s="160"/>
    </row>
    <row r="169" spans="2:14">
      <c r="L169" s="25"/>
    </row>
    <row r="170" spans="2:14" ht="16.5" customHeight="1">
      <c r="B170" s="33" t="s">
        <v>61</v>
      </c>
      <c r="L170" s="25"/>
    </row>
    <row r="171" spans="2:14" ht="16.5" customHeight="1">
      <c r="C171" s="31" t="s">
        <v>23</v>
      </c>
      <c r="D171" s="4"/>
      <c r="E171" s="4"/>
      <c r="F171" s="4"/>
      <c r="G171" s="4"/>
      <c r="H171" s="4"/>
      <c r="I171" s="4"/>
      <c r="J171" s="4"/>
      <c r="K171" s="5"/>
      <c r="L171" s="49">
        <f>集計作業用!AY39</f>
        <v>0</v>
      </c>
      <c r="M171" s="27" t="e">
        <f>L171/$L26</f>
        <v>#DIV/0!</v>
      </c>
    </row>
    <row r="172" spans="2:14" ht="16.5" customHeight="1">
      <c r="C172" s="3" t="s">
        <v>24</v>
      </c>
      <c r="D172" s="4"/>
      <c r="E172" s="4"/>
      <c r="F172" s="4"/>
      <c r="G172" s="4"/>
      <c r="H172" s="4"/>
      <c r="I172" s="4"/>
      <c r="J172" s="4"/>
      <c r="K172" s="5"/>
      <c r="L172" s="49">
        <f>集計作業用!AY40</f>
        <v>0</v>
      </c>
      <c r="M172" s="27" t="e">
        <f>L172/$L26</f>
        <v>#DIV/0!</v>
      </c>
    </row>
    <row r="173" spans="2:14" ht="16.5" customHeight="1" thickBot="1">
      <c r="C173" s="34" t="s">
        <v>25</v>
      </c>
      <c r="D173" s="35"/>
      <c r="E173" s="35"/>
      <c r="F173" s="7"/>
      <c r="G173" s="7"/>
      <c r="H173" s="7"/>
      <c r="I173" s="7"/>
      <c r="J173" s="7"/>
      <c r="K173" s="8"/>
      <c r="L173" s="50">
        <f>集計作業用!AY41</f>
        <v>0</v>
      </c>
      <c r="M173" s="28" t="e">
        <f>L173/$L26</f>
        <v>#DIV/0!</v>
      </c>
    </row>
    <row r="174" spans="2:14" ht="16.5" customHeight="1" thickTop="1">
      <c r="C174" s="9" t="s">
        <v>3</v>
      </c>
      <c r="D174" s="1"/>
      <c r="E174" s="1"/>
      <c r="F174" s="1"/>
      <c r="G174" s="1"/>
      <c r="H174" s="1"/>
      <c r="I174" s="1"/>
      <c r="J174" s="1"/>
      <c r="K174" s="10"/>
      <c r="L174" s="51">
        <f>SUM(L171:L173)</f>
        <v>0</v>
      </c>
      <c r="M174" s="12" t="e">
        <f>SUM(M171:M173)</f>
        <v>#DIV/0!</v>
      </c>
      <c r="N174" s="103" t="str">
        <f>IF($L26="","←（必ず100％になります）",IF($L26&lt;&gt;$L174,"←（数字が矛盾しています！確認してください）","←OK"))</f>
        <v>←OK</v>
      </c>
    </row>
    <row r="175" spans="2:14">
      <c r="L175" s="25"/>
    </row>
    <row r="176" spans="2:14" ht="13.8" thickBot="1">
      <c r="B176" s="69" t="s">
        <v>130</v>
      </c>
      <c r="L176" s="25"/>
    </row>
    <row r="177" spans="2:14" ht="58.8" customHeight="1" thickBot="1">
      <c r="C177" s="158" t="s">
        <v>123</v>
      </c>
      <c r="D177" s="159"/>
      <c r="E177" s="159"/>
      <c r="F177" s="159"/>
      <c r="G177" s="159"/>
      <c r="H177" s="159"/>
      <c r="I177" s="159"/>
      <c r="J177" s="159"/>
      <c r="K177" s="159"/>
      <c r="L177" s="159"/>
      <c r="M177" s="160"/>
    </row>
    <row r="178" spans="2:14">
      <c r="L178" s="25"/>
    </row>
    <row r="179" spans="2:14" ht="16.5" customHeight="1">
      <c r="B179" s="33" t="s">
        <v>62</v>
      </c>
      <c r="L179" s="25"/>
    </row>
    <row r="180" spans="2:14" ht="16.5" customHeight="1">
      <c r="C180" s="31" t="s">
        <v>31</v>
      </c>
      <c r="D180" s="4"/>
      <c r="E180" s="4"/>
      <c r="F180" s="4"/>
      <c r="G180" s="4"/>
      <c r="H180" s="4"/>
      <c r="I180" s="4"/>
      <c r="J180" s="4"/>
      <c r="K180" s="5"/>
      <c r="L180" s="49">
        <f>集計作業用!BA39</f>
        <v>0</v>
      </c>
      <c r="M180" s="43"/>
    </row>
    <row r="181" spans="2:14" ht="16.5" customHeight="1">
      <c r="C181" s="31" t="s">
        <v>64</v>
      </c>
      <c r="D181" s="4"/>
      <c r="E181" s="4"/>
      <c r="F181" s="4"/>
      <c r="G181" s="4"/>
      <c r="H181" s="4"/>
      <c r="I181" s="4"/>
      <c r="J181" s="4"/>
      <c r="K181" s="5"/>
      <c r="L181" s="49">
        <f>集計作業用!BB39</f>
        <v>0</v>
      </c>
      <c r="M181" s="43"/>
    </row>
    <row r="182" spans="2:14" ht="16.5" customHeight="1">
      <c r="C182" s="68" t="s">
        <v>137</v>
      </c>
      <c r="D182" s="4"/>
      <c r="E182" s="4"/>
      <c r="F182" s="4"/>
      <c r="G182" s="4"/>
      <c r="H182" s="4"/>
      <c r="I182" s="4"/>
      <c r="J182" s="4"/>
      <c r="K182" s="5"/>
      <c r="L182" s="49">
        <f>集計作業用!BC39</f>
        <v>0</v>
      </c>
      <c r="M182" s="43"/>
    </row>
    <row r="183" spans="2:14" ht="16.5" customHeight="1">
      <c r="C183" s="31" t="s">
        <v>53</v>
      </c>
      <c r="D183" s="4"/>
      <c r="E183" s="4"/>
      <c r="F183" s="17"/>
      <c r="G183" s="17"/>
      <c r="H183" s="17"/>
      <c r="I183" s="17"/>
      <c r="J183" s="17"/>
      <c r="K183" s="23"/>
      <c r="L183" s="52">
        <f>集計作業用!BD39</f>
        <v>0</v>
      </c>
      <c r="M183" s="43"/>
    </row>
    <row r="184" spans="2:14" ht="16.5" customHeight="1" thickBot="1">
      <c r="C184" s="34" t="s">
        <v>54</v>
      </c>
      <c r="D184" s="35"/>
      <c r="E184" s="35"/>
      <c r="F184" s="7"/>
      <c r="G184" s="7"/>
      <c r="H184" s="7"/>
      <c r="I184" s="7"/>
      <c r="J184" s="7"/>
      <c r="K184" s="8"/>
      <c r="L184" s="50">
        <f>集計作業用!BE39</f>
        <v>0</v>
      </c>
      <c r="M184" s="44"/>
    </row>
    <row r="185" spans="2:14" ht="16.5" customHeight="1" thickTop="1">
      <c r="C185" s="9" t="s">
        <v>3</v>
      </c>
      <c r="D185" s="1"/>
      <c r="E185" s="1"/>
      <c r="F185" s="1"/>
      <c r="G185" s="1"/>
      <c r="H185" s="1"/>
      <c r="I185" s="1"/>
      <c r="J185" s="1"/>
      <c r="K185" s="10"/>
      <c r="L185" s="51">
        <f>SUM(L180:L184)</f>
        <v>0</v>
      </c>
      <c r="M185" s="46"/>
      <c r="N185" s="103"/>
    </row>
    <row r="186" spans="2:14">
      <c r="L186" s="25"/>
    </row>
    <row r="187" spans="2:14" ht="13.8" thickBot="1">
      <c r="B187" s="69" t="s">
        <v>190</v>
      </c>
      <c r="L187" s="25"/>
    </row>
    <row r="188" spans="2:14" ht="58.8" customHeight="1" thickBot="1">
      <c r="C188" s="158" t="s">
        <v>123</v>
      </c>
      <c r="D188" s="159"/>
      <c r="E188" s="159"/>
      <c r="F188" s="159"/>
      <c r="G188" s="159"/>
      <c r="H188" s="159"/>
      <c r="I188" s="159"/>
      <c r="J188" s="159"/>
      <c r="K188" s="159"/>
      <c r="L188" s="159"/>
      <c r="M188" s="160"/>
    </row>
    <row r="189" spans="2:14">
      <c r="L189" s="25"/>
    </row>
    <row r="190" spans="2:14" ht="16.5" customHeight="1">
      <c r="B190" s="33" t="s">
        <v>127</v>
      </c>
      <c r="L190" s="25"/>
    </row>
    <row r="191" spans="2:14" ht="16.5" customHeight="1">
      <c r="B191" s="33" t="s">
        <v>189</v>
      </c>
      <c r="L191" s="25"/>
    </row>
    <row r="192" spans="2:14" ht="16.5" customHeight="1">
      <c r="C192" s="31" t="s">
        <v>65</v>
      </c>
      <c r="D192" s="4"/>
      <c r="E192" s="4"/>
      <c r="F192" s="4"/>
      <c r="G192" s="4"/>
      <c r="H192" s="4"/>
      <c r="I192" s="4"/>
      <c r="J192" s="4"/>
      <c r="K192" s="5"/>
      <c r="L192" s="49">
        <f>集計作業用!BG39</f>
        <v>0</v>
      </c>
      <c r="M192" s="27" t="e">
        <f>L192/$L26</f>
        <v>#DIV/0!</v>
      </c>
    </row>
    <row r="193" spans="1:14" ht="16.5" customHeight="1">
      <c r="C193" s="31" t="s">
        <v>66</v>
      </c>
      <c r="D193" s="4"/>
      <c r="E193" s="4"/>
      <c r="F193" s="4"/>
      <c r="G193" s="4"/>
      <c r="H193" s="4"/>
      <c r="I193" s="4"/>
      <c r="J193" s="4"/>
      <c r="K193" s="5"/>
      <c r="L193" s="49">
        <f>集計作業用!BG40</f>
        <v>0</v>
      </c>
      <c r="M193" s="27" t="e">
        <f>L193/$L26</f>
        <v>#DIV/0!</v>
      </c>
    </row>
    <row r="194" spans="1:14" ht="16.5" customHeight="1">
      <c r="C194" s="31" t="s">
        <v>67</v>
      </c>
      <c r="D194" s="4"/>
      <c r="E194" s="4"/>
      <c r="F194" s="4"/>
      <c r="G194" s="4"/>
      <c r="H194" s="4"/>
      <c r="I194" s="4"/>
      <c r="J194" s="4"/>
      <c r="K194" s="5"/>
      <c r="L194" s="49">
        <f>集計作業用!BG41</f>
        <v>0</v>
      </c>
      <c r="M194" s="27" t="e">
        <f>L194/$L26</f>
        <v>#DIV/0!</v>
      </c>
    </row>
    <row r="195" spans="1:14" ht="16.5" customHeight="1">
      <c r="C195" s="3" t="s">
        <v>68</v>
      </c>
      <c r="D195" s="4"/>
      <c r="E195" s="4"/>
      <c r="F195" s="4"/>
      <c r="G195" s="4"/>
      <c r="H195" s="4"/>
      <c r="I195" s="4"/>
      <c r="J195" s="4"/>
      <c r="K195" s="5"/>
      <c r="L195" s="49">
        <f>集計作業用!BG42</f>
        <v>0</v>
      </c>
      <c r="M195" s="27" t="e">
        <f>L195/$L26</f>
        <v>#DIV/0!</v>
      </c>
    </row>
    <row r="196" spans="1:14" ht="16.5" customHeight="1">
      <c r="C196" s="31" t="s">
        <v>69</v>
      </c>
      <c r="D196" s="4"/>
      <c r="E196" s="4"/>
      <c r="F196" s="17"/>
      <c r="G196" s="17"/>
      <c r="H196" s="17"/>
      <c r="I196" s="17"/>
      <c r="J196" s="17"/>
      <c r="K196" s="23"/>
      <c r="L196" s="49">
        <f>集計作業用!BG43</f>
        <v>0</v>
      </c>
      <c r="M196" s="27" t="e">
        <f>L196/$L26</f>
        <v>#DIV/0!</v>
      </c>
    </row>
    <row r="197" spans="1:14" ht="16.5" customHeight="1">
      <c r="C197" s="3" t="s">
        <v>70</v>
      </c>
      <c r="D197" s="4"/>
      <c r="E197" s="4"/>
      <c r="F197" s="4"/>
      <c r="G197" s="4"/>
      <c r="H197" s="4"/>
      <c r="I197" s="4"/>
      <c r="J197" s="4"/>
      <c r="K197" s="5"/>
      <c r="L197" s="49">
        <f>集計作業用!BG44</f>
        <v>0</v>
      </c>
      <c r="M197" s="27" t="e">
        <f>L197/$L26</f>
        <v>#DIV/0!</v>
      </c>
    </row>
    <row r="198" spans="1:14" ht="16.5" customHeight="1" thickBot="1">
      <c r="C198" s="32" t="s">
        <v>71</v>
      </c>
      <c r="D198" s="7"/>
      <c r="E198" s="7"/>
      <c r="F198" s="7"/>
      <c r="G198" s="7"/>
      <c r="H198" s="7"/>
      <c r="I198" s="7"/>
      <c r="J198" s="7"/>
      <c r="K198" s="8"/>
      <c r="L198" s="50">
        <f>集計作業用!BG45</f>
        <v>0</v>
      </c>
      <c r="M198" s="28" t="e">
        <f>L198/$L26</f>
        <v>#DIV/0!</v>
      </c>
    </row>
    <row r="199" spans="1:14" ht="16.5" customHeight="1" thickTop="1">
      <c r="C199" s="9" t="s">
        <v>3</v>
      </c>
      <c r="D199" s="1"/>
      <c r="E199" s="1"/>
      <c r="F199" s="1"/>
      <c r="G199" s="1"/>
      <c r="H199" s="1"/>
      <c r="I199" s="1"/>
      <c r="J199" s="1"/>
      <c r="K199" s="10"/>
      <c r="L199" s="51">
        <f>SUM(L192:L198)</f>
        <v>0</v>
      </c>
      <c r="M199" s="12" t="e">
        <f>SUM(M192:M198)</f>
        <v>#DIV/0!</v>
      </c>
      <c r="N199" s="103" t="str">
        <f>IF($L26="","←（必ず100％になります）",IF($L26&lt;&gt;$L199,"←（数字が矛盾しています！確認してください）","←OK"))</f>
        <v>←OK</v>
      </c>
    </row>
    <row r="200" spans="1:14">
      <c r="L200" s="25"/>
    </row>
    <row r="201" spans="1:14">
      <c r="B201" s="70" t="s">
        <v>142</v>
      </c>
      <c r="C201" s="67"/>
      <c r="D201" s="67"/>
      <c r="E201" s="67"/>
      <c r="F201" s="67"/>
      <c r="L201" s="25"/>
    </row>
    <row r="202" spans="1:14" ht="13.8" thickBot="1">
      <c r="B202" s="33" t="s">
        <v>128</v>
      </c>
      <c r="L202" s="25"/>
    </row>
    <row r="203" spans="1:14" ht="58.8" customHeight="1" thickBot="1">
      <c r="C203" s="158" t="s">
        <v>123</v>
      </c>
      <c r="D203" s="159"/>
      <c r="E203" s="159"/>
      <c r="F203" s="159"/>
      <c r="G203" s="159"/>
      <c r="H203" s="159"/>
      <c r="I203" s="159"/>
      <c r="J203" s="159"/>
      <c r="K203" s="159"/>
      <c r="L203" s="159"/>
      <c r="M203" s="160"/>
    </row>
    <row r="204" spans="1:14">
      <c r="L204" s="25"/>
    </row>
    <row r="205" spans="1:14">
      <c r="A205" s="1"/>
      <c r="B205" s="104"/>
      <c r="C205" s="1"/>
      <c r="D205" s="1"/>
      <c r="E205" s="1"/>
      <c r="F205" s="1"/>
      <c r="G205" s="1"/>
      <c r="H205" s="1"/>
      <c r="I205" s="1"/>
      <c r="J205" s="1"/>
      <c r="K205" s="1"/>
      <c r="L205" s="105"/>
      <c r="M205" s="1"/>
    </row>
    <row r="206" spans="1:14" ht="29.4" customHeight="1">
      <c r="A206" s="100"/>
      <c r="B206" s="180" t="s">
        <v>155</v>
      </c>
      <c r="C206" s="180"/>
      <c r="D206" s="180"/>
      <c r="E206" s="180"/>
      <c r="F206" s="180"/>
      <c r="G206" s="180"/>
      <c r="H206" s="180"/>
      <c r="I206" s="180"/>
      <c r="J206" s="180"/>
      <c r="K206" s="180"/>
      <c r="L206" s="180"/>
      <c r="M206" s="180"/>
    </row>
    <row r="207" spans="1:14" ht="15" customHeight="1" thickBot="1">
      <c r="A207" s="100"/>
      <c r="B207" s="100" t="s">
        <v>154</v>
      </c>
      <c r="C207" s="100"/>
      <c r="D207" s="100"/>
      <c r="E207" s="100"/>
      <c r="F207" s="100"/>
      <c r="G207" s="100"/>
      <c r="H207" s="100"/>
      <c r="I207" s="100"/>
      <c r="J207" s="100"/>
      <c r="K207" s="100"/>
      <c r="L207" s="100"/>
      <c r="M207" s="100"/>
    </row>
    <row r="208" spans="1:14">
      <c r="A208" s="100"/>
      <c r="B208" s="181" t="s">
        <v>147</v>
      </c>
      <c r="C208" s="183" t="s">
        <v>149</v>
      </c>
      <c r="D208" s="183" t="s">
        <v>150</v>
      </c>
      <c r="E208" s="185" t="s">
        <v>148</v>
      </c>
      <c r="F208" s="183" t="s">
        <v>151</v>
      </c>
      <c r="G208" s="187" t="s">
        <v>152</v>
      </c>
      <c r="H208" s="100"/>
      <c r="I208" s="100"/>
      <c r="J208" s="100"/>
      <c r="K208" s="100"/>
      <c r="L208" s="100"/>
      <c r="M208" s="100"/>
    </row>
    <row r="209" spans="1:13">
      <c r="A209" s="100"/>
      <c r="B209" s="182"/>
      <c r="C209" s="184"/>
      <c r="D209" s="184"/>
      <c r="E209" s="186"/>
      <c r="F209" s="184"/>
      <c r="G209" s="188"/>
      <c r="H209" s="100"/>
      <c r="I209" s="100"/>
      <c r="J209" s="100"/>
      <c r="K209" s="100"/>
      <c r="L209" s="100"/>
      <c r="M209" s="100"/>
    </row>
    <row r="210" spans="1:13" ht="29.4" customHeight="1" thickBot="1">
      <c r="A210" s="100"/>
      <c r="B210" s="106"/>
      <c r="C210" s="107"/>
      <c r="D210" s="107"/>
      <c r="E210" s="108"/>
      <c r="F210" s="108"/>
      <c r="G210" s="109"/>
      <c r="H210" s="189" t="s">
        <v>167</v>
      </c>
      <c r="I210" s="190"/>
      <c r="J210" s="190"/>
      <c r="K210" s="190"/>
      <c r="L210" s="190"/>
      <c r="M210" s="190"/>
    </row>
    <row r="211" spans="1:13">
      <c r="A211" s="100"/>
      <c r="B211" s="100"/>
      <c r="C211" s="100"/>
      <c r="D211" s="100"/>
      <c r="E211" s="100"/>
      <c r="F211" s="100"/>
      <c r="G211" s="100"/>
      <c r="H211" s="100"/>
      <c r="I211" s="100"/>
      <c r="J211" s="100"/>
      <c r="K211" s="100"/>
      <c r="L211" s="100"/>
      <c r="M211" s="100"/>
    </row>
    <row r="212" spans="1:13" ht="13.8" thickBot="1">
      <c r="A212" s="100"/>
      <c r="B212" s="100" t="s">
        <v>153</v>
      </c>
      <c r="C212" s="100"/>
      <c r="D212" s="100"/>
      <c r="E212" s="100"/>
      <c r="F212" s="100"/>
      <c r="G212" s="100"/>
      <c r="H212" s="100"/>
      <c r="I212" s="100"/>
      <c r="J212" s="100"/>
      <c r="K212" s="100"/>
      <c r="L212" s="100"/>
      <c r="M212" s="100"/>
    </row>
    <row r="213" spans="1:13">
      <c r="A213" s="100"/>
      <c r="B213" s="171"/>
      <c r="C213" s="172"/>
      <c r="D213" s="172"/>
      <c r="E213" s="172"/>
      <c r="F213" s="172"/>
      <c r="G213" s="173"/>
      <c r="H213" s="100"/>
      <c r="I213" s="100"/>
      <c r="J213" s="100"/>
      <c r="K213" s="100"/>
      <c r="L213" s="100"/>
      <c r="M213" s="100"/>
    </row>
    <row r="214" spans="1:13">
      <c r="A214" s="100"/>
      <c r="B214" s="174"/>
      <c r="C214" s="175"/>
      <c r="D214" s="175"/>
      <c r="E214" s="175"/>
      <c r="F214" s="175"/>
      <c r="G214" s="176"/>
      <c r="H214" s="100"/>
      <c r="I214" s="100"/>
      <c r="J214" s="100"/>
      <c r="K214" s="100"/>
      <c r="L214" s="100"/>
      <c r="M214" s="100"/>
    </row>
    <row r="215" spans="1:13">
      <c r="A215" s="100"/>
      <c r="B215" s="174"/>
      <c r="C215" s="175"/>
      <c r="D215" s="175"/>
      <c r="E215" s="175"/>
      <c r="F215" s="175"/>
      <c r="G215" s="176"/>
      <c r="H215" s="100"/>
      <c r="I215" s="100"/>
      <c r="J215" s="100"/>
      <c r="K215" s="100"/>
      <c r="L215" s="100"/>
      <c r="M215" s="100"/>
    </row>
    <row r="216" spans="1:13" ht="13.8" thickBot="1">
      <c r="A216" s="100"/>
      <c r="B216" s="177"/>
      <c r="C216" s="178"/>
      <c r="D216" s="178"/>
      <c r="E216" s="178"/>
      <c r="F216" s="178"/>
      <c r="G216" s="179"/>
      <c r="H216" s="100"/>
      <c r="I216" s="100"/>
      <c r="J216" s="100"/>
      <c r="K216" s="100"/>
      <c r="L216" s="100"/>
      <c r="M216" s="100"/>
    </row>
    <row r="217" spans="1:13">
      <c r="L217" s="25"/>
    </row>
    <row r="218" spans="1:13">
      <c r="L218" s="25"/>
    </row>
    <row r="219" spans="1:13">
      <c r="L219" s="25"/>
    </row>
    <row r="220" spans="1:13">
      <c r="L220" s="25"/>
    </row>
    <row r="221" spans="1:13">
      <c r="L221" s="25"/>
    </row>
    <row r="222" spans="1:13">
      <c r="L222" s="25"/>
    </row>
    <row r="223" spans="1:13">
      <c r="L223" s="25"/>
    </row>
    <row r="224" spans="1:13">
      <c r="L224" s="25"/>
    </row>
    <row r="225" spans="12:12">
      <c r="L225" s="25"/>
    </row>
    <row r="226" spans="12:12">
      <c r="L226" s="25"/>
    </row>
    <row r="227" spans="12:12">
      <c r="L227" s="25"/>
    </row>
    <row r="228" spans="12:12">
      <c r="L228" s="25"/>
    </row>
    <row r="229" spans="12:12">
      <c r="L229" s="25"/>
    </row>
    <row r="230" spans="12:12">
      <c r="L230" s="25"/>
    </row>
    <row r="231" spans="12:12">
      <c r="L231" s="25"/>
    </row>
    <row r="232" spans="12:12">
      <c r="L232" s="25"/>
    </row>
    <row r="233" spans="12:12">
      <c r="L233" s="25"/>
    </row>
    <row r="234" spans="12:12">
      <c r="L234" s="25"/>
    </row>
    <row r="235" spans="12:12">
      <c r="L235" s="25"/>
    </row>
    <row r="236" spans="12:12">
      <c r="L236" s="25"/>
    </row>
    <row r="237" spans="12:12">
      <c r="L237" s="25"/>
    </row>
    <row r="238" spans="12:12">
      <c r="L238" s="25"/>
    </row>
    <row r="239" spans="12:12">
      <c r="L239" s="25"/>
    </row>
    <row r="240" spans="12:12">
      <c r="L240" s="25"/>
    </row>
    <row r="241" spans="12:12">
      <c r="L241" s="25"/>
    </row>
    <row r="242" spans="12:12">
      <c r="L242" s="25"/>
    </row>
    <row r="243" spans="12:12">
      <c r="L243" s="25"/>
    </row>
    <row r="244" spans="12:12">
      <c r="L244" s="25"/>
    </row>
    <row r="245" spans="12:12">
      <c r="L245" s="25"/>
    </row>
    <row r="246" spans="12:12">
      <c r="L246" s="25"/>
    </row>
    <row r="247" spans="12:12">
      <c r="L247" s="25"/>
    </row>
    <row r="248" spans="12:12">
      <c r="L248" s="25"/>
    </row>
    <row r="249" spans="12:12">
      <c r="L249" s="25"/>
    </row>
    <row r="250" spans="12:12">
      <c r="L250" s="25"/>
    </row>
    <row r="251" spans="12:12">
      <c r="L251" s="25"/>
    </row>
    <row r="252" spans="12:12">
      <c r="L252" s="25"/>
    </row>
    <row r="253" spans="12:12">
      <c r="L253" s="25"/>
    </row>
    <row r="254" spans="12:12">
      <c r="L254" s="25"/>
    </row>
    <row r="255" spans="12:12">
      <c r="L255" s="25"/>
    </row>
    <row r="256" spans="12:12">
      <c r="L256" s="25"/>
    </row>
    <row r="257" spans="12:12">
      <c r="L257" s="25"/>
    </row>
    <row r="258" spans="12:12">
      <c r="L258" s="25"/>
    </row>
    <row r="259" spans="12:12">
      <c r="L259" s="25"/>
    </row>
    <row r="260" spans="12:12">
      <c r="L260" s="25"/>
    </row>
    <row r="261" spans="12:12">
      <c r="L261" s="25"/>
    </row>
    <row r="262" spans="12:12">
      <c r="L262" s="25"/>
    </row>
    <row r="263" spans="12:12">
      <c r="L263" s="25"/>
    </row>
    <row r="264" spans="12:12">
      <c r="L264" s="25"/>
    </row>
    <row r="265" spans="12:12">
      <c r="L265" s="25"/>
    </row>
    <row r="266" spans="12:12">
      <c r="L266" s="25"/>
    </row>
    <row r="267" spans="12:12">
      <c r="L267" s="25"/>
    </row>
    <row r="268" spans="12:12">
      <c r="L268" s="25"/>
    </row>
    <row r="269" spans="12:12">
      <c r="L269" s="25"/>
    </row>
  </sheetData>
  <sheetProtection insertRows="0" deleteRows="0"/>
  <mergeCells count="28">
    <mergeCell ref="B213:G216"/>
    <mergeCell ref="B206:M206"/>
    <mergeCell ref="B208:B209"/>
    <mergeCell ref="C208:C209"/>
    <mergeCell ref="D208:D209"/>
    <mergeCell ref="E208:E209"/>
    <mergeCell ref="F208:F209"/>
    <mergeCell ref="G208:G209"/>
    <mergeCell ref="H210:M210"/>
    <mergeCell ref="C147:M147"/>
    <mergeCell ref="B25:M25"/>
    <mergeCell ref="C139:K139"/>
    <mergeCell ref="J2:M2"/>
    <mergeCell ref="B11:M11"/>
    <mergeCell ref="C77:M77"/>
    <mergeCell ref="C81:M81"/>
    <mergeCell ref="C90:M90"/>
    <mergeCell ref="C104:M104"/>
    <mergeCell ref="C113:M113"/>
    <mergeCell ref="C127:M127"/>
    <mergeCell ref="C136:M136"/>
    <mergeCell ref="L5:M5"/>
    <mergeCell ref="C4:D4"/>
    <mergeCell ref="C156:M156"/>
    <mergeCell ref="C168:M168"/>
    <mergeCell ref="C177:M177"/>
    <mergeCell ref="C188:M188"/>
    <mergeCell ref="C203:M203"/>
  </mergeCells>
  <phoneticPr fontId="1"/>
  <conditionalFormatting sqref="M22:M23">
    <cfRule type="cellIs" dxfId="15" priority="54" operator="notEqual">
      <formula>1</formula>
    </cfRule>
  </conditionalFormatting>
  <conditionalFormatting sqref="M29">
    <cfRule type="cellIs" dxfId="14" priority="18" operator="notEqual">
      <formula>1</formula>
    </cfRule>
  </conditionalFormatting>
  <conditionalFormatting sqref="M39:M40">
    <cfRule type="cellIs" dxfId="13" priority="25" operator="notEqual">
      <formula>1</formula>
    </cfRule>
  </conditionalFormatting>
  <conditionalFormatting sqref="M46">
    <cfRule type="cellIs" dxfId="12" priority="17" operator="notEqual">
      <formula>1</formula>
    </cfRule>
  </conditionalFormatting>
  <conditionalFormatting sqref="M53">
    <cfRule type="cellIs" dxfId="11" priority="16" operator="notEqual">
      <formula>1</formula>
    </cfRule>
  </conditionalFormatting>
  <conditionalFormatting sqref="M60">
    <cfRule type="cellIs" dxfId="10" priority="15" operator="notEqual">
      <formula>1</formula>
    </cfRule>
  </conditionalFormatting>
  <conditionalFormatting sqref="M67">
    <cfRule type="cellIs" dxfId="9" priority="14" operator="notEqual">
      <formula>1</formula>
    </cfRule>
  </conditionalFormatting>
  <conditionalFormatting sqref="M73:M74">
    <cfRule type="cellIs" dxfId="8" priority="13" operator="notEqual">
      <formula>1</formula>
    </cfRule>
  </conditionalFormatting>
  <conditionalFormatting sqref="M87">
    <cfRule type="cellIs" dxfId="7" priority="12" operator="notEqual">
      <formula>1</formula>
    </cfRule>
  </conditionalFormatting>
  <conditionalFormatting sqref="M101">
    <cfRule type="cellIs" dxfId="6" priority="11" operator="notEqual">
      <formula>1</formula>
    </cfRule>
  </conditionalFormatting>
  <conditionalFormatting sqref="M110">
    <cfRule type="cellIs" dxfId="5" priority="10" operator="notEqual">
      <formula>1</formula>
    </cfRule>
  </conditionalFormatting>
  <conditionalFormatting sqref="M124">
    <cfRule type="cellIs" dxfId="4" priority="1" operator="notEqual">
      <formula>1</formula>
    </cfRule>
  </conditionalFormatting>
  <conditionalFormatting sqref="M133">
    <cfRule type="cellIs" dxfId="3" priority="8" operator="notEqual">
      <formula>1</formula>
    </cfRule>
  </conditionalFormatting>
  <conditionalFormatting sqref="M153">
    <cfRule type="cellIs" dxfId="2" priority="6" operator="notEqual">
      <formula>1</formula>
    </cfRule>
  </conditionalFormatting>
  <conditionalFormatting sqref="M174">
    <cfRule type="cellIs" dxfId="1" priority="4" operator="notEqual">
      <formula>1</formula>
    </cfRule>
  </conditionalFormatting>
  <conditionalFormatting sqref="M199">
    <cfRule type="cellIs" dxfId="0" priority="2" operator="notEqual">
      <formula>1</formula>
    </cfRule>
  </conditionalFormatting>
  <pageMargins left="0.39370078740157483" right="0.39370078740157483" top="0.59055118110236227" bottom="0.39370078740157483" header="0.31496062992125984" footer="0.31496062992125984"/>
  <pageSetup paperSize="9" scale="91" fitToHeight="0" pageOrder="overThenDown" orientation="portrait" r:id="rId1"/>
  <headerFooter>
    <oddHeader>&amp;L【フェムテック導入による職場環境の整備等奨励金】</oddHeader>
    <oddFooter>&amp;P / &amp;N ページ</oddFooter>
  </headerFooter>
  <rowBreaks count="5" manualBreakCount="5">
    <brk id="39" max="12" man="1"/>
    <brk id="82" max="12" man="1"/>
    <brk id="128" max="12" man="1"/>
    <brk id="169" max="12" man="1"/>
    <brk id="205"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vt:lpstr>
      <vt:lpstr>回答票（見本）</vt:lpstr>
      <vt:lpstr>集計作業用</vt:lpstr>
      <vt:lpstr>（様式）社内意向調査集計結果★要提出</vt:lpstr>
      <vt:lpstr>'（様式）社内意向調査集計結果★要提出'!OLE_LINK2</vt:lpstr>
      <vt:lpstr>'（様式）社内意向調査集計結果★要提出'!Print_Area</vt:lpstr>
      <vt:lpstr>'回答票（見本）'!Print_Area</vt:lpstr>
      <vt:lpstr>'（様式）社内意向調査集計結果★要提出'!Print_Titles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宮川　香織</cp:lastModifiedBy>
  <cp:lastPrinted>2025-09-08T06:07:26Z</cp:lastPrinted>
  <dcterms:created xsi:type="dcterms:W3CDTF">2019-05-29T01:05:52Z</dcterms:created>
  <dcterms:modified xsi:type="dcterms:W3CDTF">2025-10-02T06:44:44Z</dcterms:modified>
</cp:coreProperties>
</file>